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 tabRatio="642"/>
  </bookViews>
  <sheets>
    <sheet name="申込１" sheetId="1" r:id="rId1"/>
    <sheet name="エントリー集計データ" sheetId="15" state="hidden" r:id="rId2"/>
    <sheet name="過去の登録者名簿コピー＆貼り付け" sheetId="16" state="hidden" r:id="rId3"/>
  </sheets>
  <definedNames>
    <definedName name="_R4_1" localSheetId="2">'過去の登録者名簿コピー＆貼り付け'!$A$10:$F$1367</definedName>
    <definedName name="_R4_2" localSheetId="2">'過去の登録者名簿コピー＆貼り付け'!$A$1368:$F$2678</definedName>
    <definedName name="_xlnm.Print_Area" localSheetId="0">申込１!$M$2:$X$49,申込１!$AB$2:$AM$51,申込１!$AR$2:$AZ$49,申込１!$BC$1:$BK$33</definedName>
    <definedName name="Z_190C3094_A738_4124_8874_74F158CE3F76_.wvu.PrintArea" localSheetId="0" hidden="1">申込１!$AH$2:$BK$48</definedName>
    <definedName name="Z_4EAC653A_9D88_4D70_A75C_EFB4EA9B306F_.wvu.PrintArea" localSheetId="0" hidden="1">申込１!$M$2:$W$48</definedName>
    <definedName name="Z_8C013384_B3A3_4BA1_9FB7_E1F9CD77BBB2_.wvu.PrintArea" localSheetId="0" hidden="1">申込１!$AB$2:$AG$57</definedName>
  </definedNames>
  <calcPr calcId="124519"/>
  <customWorkbookViews>
    <customWorkbookView name="一般種目　複の印刷" guid="{4EAC653A-9D88-4D70-A75C-EFB4EA9B306F}" maximized="1" xWindow="1" yWindow="1" windowWidth="1243" windowHeight="708" tabRatio="711" activeSheetId="1"/>
    <customWorkbookView name="一般種目　単の印刷" guid="{8C013384-B3A3-4BA1-9FB7-E1F9CD77BBB2}" maximized="1" xWindow="1" yWindow="1" windowWidth="1243" windowHeight="708" tabRatio="711" activeSheetId="1"/>
    <customWorkbookView name="一般混合複　参加集計印刷" guid="{190C3094-A738-4124-8874-74F158CE3F76}" maximized="1" xWindow="1" yWindow="1" windowWidth="1243" windowHeight="708" tabRatio="711" activeSheetId="1"/>
  </customWorkbookViews>
</workbook>
</file>

<file path=xl/calcChain.xml><?xml version="1.0" encoding="utf-8"?>
<calcChain xmlns="http://schemas.openxmlformats.org/spreadsheetml/2006/main">
  <c r="AC162" i="15"/>
  <c r="AB162"/>
  <c r="AA162"/>
  <c r="AB161"/>
  <c r="AA161"/>
  <c r="AG161"/>
  <c r="AF161"/>
  <c r="AE161"/>
  <c r="AT19" i="1"/>
  <c r="AY19"/>
  <c r="BE24" l="1"/>
  <c r="U161" i="15" s="1"/>
  <c r="BE25" i="1"/>
  <c r="V161" i="15" s="1"/>
  <c r="BE23" i="1"/>
  <c r="T161" i="15" s="1"/>
  <c r="BE20" i="1"/>
  <c r="Q161" i="15" s="1"/>
  <c r="BE21" i="1"/>
  <c r="R161" i="15" s="1"/>
  <c r="BE19" i="1"/>
  <c r="P161" i="15" s="1"/>
  <c r="BE16" i="1"/>
  <c r="M161" i="15" s="1"/>
  <c r="BE17" i="1"/>
  <c r="N161" i="15" s="1"/>
  <c r="BE15" i="1"/>
  <c r="L161" i="15" s="1"/>
  <c r="BE11" i="1"/>
  <c r="H161" i="15" s="1"/>
  <c r="BE12" i="1"/>
  <c r="I161" i="15" s="1"/>
  <c r="BE13" i="1"/>
  <c r="J161" i="15" s="1"/>
  <c r="BE10" i="1"/>
  <c r="G161" i="15" s="1"/>
  <c r="BE7" i="1"/>
  <c r="D161" i="15" s="1"/>
  <c r="BE8" i="1"/>
  <c r="E161" i="15" s="1"/>
  <c r="BE9" i="1"/>
  <c r="BE6"/>
  <c r="C161" i="15" s="1"/>
  <c r="BJ7" i="1"/>
  <c r="BJ6"/>
  <c r="C110" i="15"/>
  <c r="C109"/>
  <c r="C108"/>
  <c r="C107"/>
  <c r="C106"/>
  <c r="AZ38" i="1"/>
  <c r="E110" i="15" s="1"/>
  <c r="AZ22" i="1"/>
  <c r="E109" i="15" s="1"/>
  <c r="AU38" i="1"/>
  <c r="E107" i="15" s="1"/>
  <c r="AU22" i="1"/>
  <c r="E106" i="15" s="1"/>
  <c r="BE14" i="1"/>
  <c r="K161" i="15" s="1"/>
  <c r="F161" l="1"/>
  <c r="AT17" i="1"/>
  <c r="AT18"/>
  <c r="AY17"/>
  <c r="AY18"/>
  <c r="AT32"/>
  <c r="AT33"/>
  <c r="AY32"/>
  <c r="AY33"/>
  <c r="C105" i="15"/>
  <c r="BK7" i="1"/>
  <c r="BK6"/>
  <c r="BF24"/>
  <c r="U162" i="15" s="1"/>
  <c r="BF25" i="1"/>
  <c r="V162" i="15" s="1"/>
  <c r="BE26" i="1"/>
  <c r="BF23"/>
  <c r="T162" i="15" s="1"/>
  <c r="BF20" i="1"/>
  <c r="Q162" i="15" s="1"/>
  <c r="BF21" i="1"/>
  <c r="R162" i="15" s="1"/>
  <c r="BE22" i="1"/>
  <c r="BF19"/>
  <c r="P162" i="15" s="1"/>
  <c r="BF16" i="1"/>
  <c r="M162" i="15" s="1"/>
  <c r="BF17" i="1"/>
  <c r="N162" i="15" s="1"/>
  <c r="BE18" i="1"/>
  <c r="BF15"/>
  <c r="L162" i="15" s="1"/>
  <c r="BF11" i="1"/>
  <c r="H162" i="15" s="1"/>
  <c r="BF12" i="1"/>
  <c r="I162" i="15" s="1"/>
  <c r="BF13" i="1"/>
  <c r="J162" i="15" s="1"/>
  <c r="BF14" i="1"/>
  <c r="K162" i="15" s="1"/>
  <c r="BF10" i="1"/>
  <c r="G162" i="15" s="1"/>
  <c r="BF7" i="1"/>
  <c r="D162" i="15" s="1"/>
  <c r="BF8" i="1"/>
  <c r="E162" i="15" s="1"/>
  <c r="BF9" i="1"/>
  <c r="F162" i="15" s="1"/>
  <c r="BF6" i="1"/>
  <c r="C162" i="15" s="1"/>
  <c r="BE31" i="1"/>
  <c r="BC1"/>
  <c r="AR3"/>
  <c r="AB3"/>
  <c r="M3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9"/>
  <c r="Z9" s="1"/>
  <c r="AZ7"/>
  <c r="E108" i="15" s="1"/>
  <c r="AU7" i="1"/>
  <c r="E105" i="15" s="1"/>
  <c r="AZ61" i="1"/>
  <c r="AY61"/>
  <c r="AU61"/>
  <c r="AT61"/>
  <c r="BF18" l="1"/>
  <c r="O162" i="15" s="1"/>
  <c r="O161"/>
  <c r="BF26" i="1"/>
  <c r="W162" i="15" s="1"/>
  <c r="W161"/>
  <c r="BF22" i="1"/>
  <c r="S162" i="15" s="1"/>
  <c r="S161"/>
  <c r="BK8" i="1"/>
  <c r="BE32"/>
  <c r="S102" i="15"/>
  <c r="K102" s="1"/>
  <c r="T102"/>
  <c r="L102" s="1"/>
  <c r="S84"/>
  <c r="T84"/>
  <c r="S85"/>
  <c r="T85"/>
  <c r="S86"/>
  <c r="T86"/>
  <c r="S87"/>
  <c r="T87"/>
  <c r="S88"/>
  <c r="T88"/>
  <c r="S89"/>
  <c r="T89"/>
  <c r="S90"/>
  <c r="T90"/>
  <c r="S91"/>
  <c r="T91"/>
  <c r="S92"/>
  <c r="T92"/>
  <c r="S93"/>
  <c r="T93"/>
  <c r="S94"/>
  <c r="T94"/>
  <c r="S95"/>
  <c r="T95"/>
  <c r="S96"/>
  <c r="T96"/>
  <c r="S97"/>
  <c r="M97" s="1"/>
  <c r="T97"/>
  <c r="N97" s="1"/>
  <c r="S98"/>
  <c r="K98" s="1"/>
  <c r="T98"/>
  <c r="N98" s="1"/>
  <c r="S99"/>
  <c r="Q99" s="1"/>
  <c r="T99"/>
  <c r="N99" s="1"/>
  <c r="S100"/>
  <c r="K100" s="1"/>
  <c r="T100"/>
  <c r="N100" s="1"/>
  <c r="S101"/>
  <c r="Q101" s="1"/>
  <c r="T101"/>
  <c r="N101" s="1"/>
  <c r="T83"/>
  <c r="S83"/>
  <c r="S44"/>
  <c r="S45"/>
  <c r="S46"/>
  <c r="S47"/>
  <c r="S48"/>
  <c r="S49"/>
  <c r="S50"/>
  <c r="S51"/>
  <c r="S52"/>
  <c r="H102"/>
  <c r="H101"/>
  <c r="H100"/>
  <c r="H98"/>
  <c r="H99"/>
  <c r="H93"/>
  <c r="H94"/>
  <c r="H95"/>
  <c r="H96"/>
  <c r="H97"/>
  <c r="H84"/>
  <c r="H85"/>
  <c r="H86"/>
  <c r="H87"/>
  <c r="H88"/>
  <c r="H89"/>
  <c r="H90"/>
  <c r="H91"/>
  <c r="H92"/>
  <c r="H83"/>
  <c r="H44"/>
  <c r="H45"/>
  <c r="H46"/>
  <c r="H47"/>
  <c r="H48"/>
  <c r="H49"/>
  <c r="H50"/>
  <c r="H51"/>
  <c r="H52"/>
  <c r="D99"/>
  <c r="D100"/>
  <c r="D101"/>
  <c r="D102"/>
  <c r="D84"/>
  <c r="D85"/>
  <c r="D86"/>
  <c r="D87"/>
  <c r="D88"/>
  <c r="D89"/>
  <c r="D90"/>
  <c r="D91"/>
  <c r="D92"/>
  <c r="D93"/>
  <c r="D94"/>
  <c r="D95"/>
  <c r="D96"/>
  <c r="D97"/>
  <c r="D98"/>
  <c r="D83"/>
  <c r="D82"/>
  <c r="D73"/>
  <c r="D74"/>
  <c r="D75"/>
  <c r="D76"/>
  <c r="D77"/>
  <c r="D78"/>
  <c r="D79"/>
  <c r="D80"/>
  <c r="D81"/>
  <c r="D64"/>
  <c r="D65"/>
  <c r="D66"/>
  <c r="D67"/>
  <c r="D68"/>
  <c r="D69"/>
  <c r="D70"/>
  <c r="D71"/>
  <c r="D72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22"/>
  <c r="D21"/>
  <c r="D3"/>
  <c r="D4"/>
  <c r="D5"/>
  <c r="D6"/>
  <c r="D7"/>
  <c r="D8"/>
  <c r="D9"/>
  <c r="D10"/>
  <c r="D11"/>
  <c r="D12"/>
  <c r="D13"/>
  <c r="D14"/>
  <c r="D15"/>
  <c r="D16"/>
  <c r="D17"/>
  <c r="D18"/>
  <c r="D19"/>
  <c r="D20"/>
  <c r="D2"/>
  <c r="F4" i="1"/>
  <c r="D105" i="15" l="1"/>
  <c r="D109"/>
  <c r="C10" i="1"/>
  <c r="C18"/>
  <c r="C26"/>
  <c r="C34"/>
  <c r="C42"/>
  <c r="C31"/>
  <c r="C22"/>
  <c r="C29"/>
  <c r="C28"/>
  <c r="D108" i="15"/>
  <c r="C17" i="1"/>
  <c r="C25"/>
  <c r="C33"/>
  <c r="C41"/>
  <c r="C9"/>
  <c r="C39"/>
  <c r="C14"/>
  <c r="C46"/>
  <c r="C13"/>
  <c r="C45"/>
  <c r="C12"/>
  <c r="C44"/>
  <c r="D107" i="15"/>
  <c r="C16" i="1"/>
  <c r="C24"/>
  <c r="C32"/>
  <c r="C40"/>
  <c r="C48"/>
  <c r="D106" i="15"/>
  <c r="C23" i="1"/>
  <c r="C47"/>
  <c r="C38"/>
  <c r="C37"/>
  <c r="C36"/>
  <c r="D110" i="15"/>
  <c r="C11" i="1"/>
  <c r="C19"/>
  <c r="C27"/>
  <c r="C35"/>
  <c r="C43"/>
  <c r="C15"/>
  <c r="C30"/>
  <c r="C21"/>
  <c r="C20"/>
  <c r="BE30"/>
  <c r="BH4"/>
  <c r="BC4"/>
  <c r="AH4"/>
  <c r="S4" s="1"/>
  <c r="AW4"/>
  <c r="B47" i="15"/>
  <c r="B52"/>
  <c r="B44"/>
  <c r="B48"/>
  <c r="B49"/>
  <c r="B45"/>
  <c r="B95"/>
  <c r="B91"/>
  <c r="B87"/>
  <c r="B46"/>
  <c r="B50"/>
  <c r="B51"/>
  <c r="Q102"/>
  <c r="B100"/>
  <c r="B83"/>
  <c r="U102"/>
  <c r="B101"/>
  <c r="B97"/>
  <c r="B86"/>
  <c r="B102"/>
  <c r="B98"/>
  <c r="M102"/>
  <c r="B99"/>
  <c r="B94"/>
  <c r="B96"/>
  <c r="B93"/>
  <c r="B92"/>
  <c r="B90"/>
  <c r="B89"/>
  <c r="B88"/>
  <c r="B85"/>
  <c r="B84"/>
  <c r="R102"/>
  <c r="M100"/>
  <c r="M98"/>
  <c r="U101"/>
  <c r="U99"/>
  <c r="U95"/>
  <c r="U91"/>
  <c r="U87"/>
  <c r="N102"/>
  <c r="Q100"/>
  <c r="Q98"/>
  <c r="M101"/>
  <c r="M99"/>
  <c r="U100"/>
  <c r="U96"/>
  <c r="U92"/>
  <c r="U88"/>
  <c r="U84"/>
  <c r="O102"/>
  <c r="O101"/>
  <c r="K101"/>
  <c r="O100"/>
  <c r="O99"/>
  <c r="K99"/>
  <c r="O98"/>
  <c r="O97"/>
  <c r="K97"/>
  <c r="K96"/>
  <c r="K95"/>
  <c r="K94"/>
  <c r="K93"/>
  <c r="K92"/>
  <c r="K91"/>
  <c r="K90"/>
  <c r="K89"/>
  <c r="K88"/>
  <c r="K87"/>
  <c r="K86"/>
  <c r="K85"/>
  <c r="K84"/>
  <c r="K83"/>
  <c r="U97"/>
  <c r="U93"/>
  <c r="U89"/>
  <c r="U85"/>
  <c r="P102"/>
  <c r="P101"/>
  <c r="L101"/>
  <c r="P100"/>
  <c r="L100"/>
  <c r="P99"/>
  <c r="L99"/>
  <c r="P98"/>
  <c r="L98"/>
  <c r="P97"/>
  <c r="L97"/>
  <c r="L96"/>
  <c r="L95"/>
  <c r="L94"/>
  <c r="L93"/>
  <c r="L92"/>
  <c r="L91"/>
  <c r="L90"/>
  <c r="L89"/>
  <c r="L88"/>
  <c r="L87"/>
  <c r="L86"/>
  <c r="L85"/>
  <c r="L84"/>
  <c r="L83"/>
  <c r="U98"/>
  <c r="U94"/>
  <c r="U90"/>
  <c r="U86"/>
  <c r="Q97"/>
  <c r="R101"/>
  <c r="R100"/>
  <c r="R99"/>
  <c r="R98"/>
  <c r="R97"/>
  <c r="U83"/>
  <c r="AD161" l="1"/>
  <c r="AD162"/>
  <c r="C115"/>
  <c r="D115"/>
  <c r="E115"/>
  <c r="F115"/>
  <c r="G115"/>
  <c r="K115"/>
  <c r="C116"/>
  <c r="D116"/>
  <c r="E116"/>
  <c r="F116"/>
  <c r="G116"/>
  <c r="K116"/>
  <c r="C117"/>
  <c r="D117"/>
  <c r="E117"/>
  <c r="F117"/>
  <c r="G117"/>
  <c r="K117"/>
  <c r="C118"/>
  <c r="D118"/>
  <c r="E118"/>
  <c r="F118"/>
  <c r="G118"/>
  <c r="K118"/>
  <c r="C119"/>
  <c r="D119"/>
  <c r="E119"/>
  <c r="F119"/>
  <c r="G119"/>
  <c r="K119"/>
  <c r="C120"/>
  <c r="D120"/>
  <c r="E120"/>
  <c r="F120"/>
  <c r="G120"/>
  <c r="K120"/>
  <c r="M89" s="1"/>
  <c r="C121"/>
  <c r="D121"/>
  <c r="E121"/>
  <c r="F121"/>
  <c r="G121"/>
  <c r="K121"/>
  <c r="M90" s="1"/>
  <c r="C122"/>
  <c r="D122"/>
  <c r="E122"/>
  <c r="F122"/>
  <c r="G122"/>
  <c r="K122"/>
  <c r="M91" s="1"/>
  <c r="C123"/>
  <c r="D123"/>
  <c r="E123"/>
  <c r="F123"/>
  <c r="G123"/>
  <c r="K123"/>
  <c r="M92" s="1"/>
  <c r="C124"/>
  <c r="D124"/>
  <c r="E124"/>
  <c r="F124"/>
  <c r="G124"/>
  <c r="K124"/>
  <c r="M93" s="1"/>
  <c r="C125"/>
  <c r="D125"/>
  <c r="E125"/>
  <c r="F125"/>
  <c r="G125"/>
  <c r="K125"/>
  <c r="M94" s="1"/>
  <c r="C126"/>
  <c r="D126"/>
  <c r="E126"/>
  <c r="F126"/>
  <c r="G126"/>
  <c r="K126"/>
  <c r="M95" s="1"/>
  <c r="C127"/>
  <c r="D127"/>
  <c r="E127"/>
  <c r="F127"/>
  <c r="G127"/>
  <c r="K127"/>
  <c r="M96" s="1"/>
  <c r="C128"/>
  <c r="D128"/>
  <c r="E128"/>
  <c r="F128"/>
  <c r="G128"/>
  <c r="K128"/>
  <c r="C129"/>
  <c r="D129"/>
  <c r="E129"/>
  <c r="F129"/>
  <c r="G129"/>
  <c r="K129"/>
  <c r="C130"/>
  <c r="D130"/>
  <c r="E130"/>
  <c r="F130"/>
  <c r="G130"/>
  <c r="K130"/>
  <c r="C131"/>
  <c r="D131"/>
  <c r="E131"/>
  <c r="F131"/>
  <c r="G131"/>
  <c r="K131"/>
  <c r="C132"/>
  <c r="D132"/>
  <c r="E132"/>
  <c r="F132"/>
  <c r="G132"/>
  <c r="K132"/>
  <c r="C133"/>
  <c r="D133"/>
  <c r="E133"/>
  <c r="F133"/>
  <c r="G133"/>
  <c r="K133"/>
  <c r="C134"/>
  <c r="D134"/>
  <c r="E134"/>
  <c r="F134"/>
  <c r="G134"/>
  <c r="K134"/>
  <c r="C135"/>
  <c r="D135"/>
  <c r="E135"/>
  <c r="F135"/>
  <c r="G135"/>
  <c r="K135"/>
  <c r="C136"/>
  <c r="D136"/>
  <c r="E136"/>
  <c r="F136"/>
  <c r="G136"/>
  <c r="K136"/>
  <c r="C137"/>
  <c r="D137"/>
  <c r="E137"/>
  <c r="F137"/>
  <c r="G137"/>
  <c r="K137"/>
  <c r="N86" s="1"/>
  <c r="C138"/>
  <c r="D138"/>
  <c r="E138"/>
  <c r="F138"/>
  <c r="G138"/>
  <c r="K138"/>
  <c r="N87" s="1"/>
  <c r="C139"/>
  <c r="D139"/>
  <c r="E139"/>
  <c r="F139"/>
  <c r="G139"/>
  <c r="K139"/>
  <c r="N88" s="1"/>
  <c r="C140"/>
  <c r="D140"/>
  <c r="E140"/>
  <c r="F140"/>
  <c r="G140"/>
  <c r="K140"/>
  <c r="N89" s="1"/>
  <c r="C141"/>
  <c r="D141"/>
  <c r="E141"/>
  <c r="F141"/>
  <c r="G141"/>
  <c r="K141"/>
  <c r="N90" s="1"/>
  <c r="C142"/>
  <c r="D142"/>
  <c r="E142"/>
  <c r="F142"/>
  <c r="G142"/>
  <c r="K142"/>
  <c r="N91" s="1"/>
  <c r="C143"/>
  <c r="D143"/>
  <c r="E143"/>
  <c r="F143"/>
  <c r="G143"/>
  <c r="K143"/>
  <c r="N92" s="1"/>
  <c r="C144"/>
  <c r="D144"/>
  <c r="E144"/>
  <c r="F144"/>
  <c r="G144"/>
  <c r="K144"/>
  <c r="N93" s="1"/>
  <c r="C145"/>
  <c r="D145"/>
  <c r="E145"/>
  <c r="F145"/>
  <c r="G145"/>
  <c r="K145"/>
  <c r="N94" s="1"/>
  <c r="C146"/>
  <c r="D146"/>
  <c r="E146"/>
  <c r="F146"/>
  <c r="G146"/>
  <c r="K146"/>
  <c r="N95" s="1"/>
  <c r="C147"/>
  <c r="D147"/>
  <c r="E147"/>
  <c r="F147"/>
  <c r="G147"/>
  <c r="K147"/>
  <c r="N96" s="1"/>
  <c r="C148"/>
  <c r="D148"/>
  <c r="E148"/>
  <c r="F148"/>
  <c r="G148"/>
  <c r="K148"/>
  <c r="C149"/>
  <c r="D149"/>
  <c r="E149"/>
  <c r="F149"/>
  <c r="G149"/>
  <c r="K149"/>
  <c r="C150"/>
  <c r="D150"/>
  <c r="E150"/>
  <c r="F150"/>
  <c r="G150"/>
  <c r="K150"/>
  <c r="C151"/>
  <c r="D151"/>
  <c r="E151"/>
  <c r="F151"/>
  <c r="G151"/>
  <c r="K151"/>
  <c r="C152"/>
  <c r="D152"/>
  <c r="E152"/>
  <c r="F152"/>
  <c r="G152"/>
  <c r="K152"/>
  <c r="C153"/>
  <c r="D153"/>
  <c r="E153"/>
  <c r="F153"/>
  <c r="G153"/>
  <c r="K153"/>
  <c r="K114"/>
  <c r="M83" s="1"/>
  <c r="G114"/>
  <c r="E114"/>
  <c r="F114"/>
  <c r="D114"/>
  <c r="C114"/>
  <c r="N85" l="1"/>
  <c r="N84"/>
  <c r="M86"/>
  <c r="M85"/>
  <c r="M88"/>
  <c r="M84"/>
  <c r="N83"/>
  <c r="M87"/>
  <c r="J129"/>
  <c r="J127"/>
  <c r="Q96" s="1"/>
  <c r="J121"/>
  <c r="Q90" s="1"/>
  <c r="J119"/>
  <c r="J126"/>
  <c r="Q95" s="1"/>
  <c r="B115"/>
  <c r="J117"/>
  <c r="J116"/>
  <c r="J151"/>
  <c r="I139"/>
  <c r="J138"/>
  <c r="R87" s="1"/>
  <c r="I137"/>
  <c r="J130"/>
  <c r="I129"/>
  <c r="I127"/>
  <c r="O96" s="1"/>
  <c r="J137"/>
  <c r="J135"/>
  <c r="J133"/>
  <c r="J131"/>
  <c r="I125"/>
  <c r="O94" s="1"/>
  <c r="I123"/>
  <c r="O92" s="1"/>
  <c r="J122"/>
  <c r="Q91" s="1"/>
  <c r="I121"/>
  <c r="O90" s="1"/>
  <c r="I119"/>
  <c r="I117"/>
  <c r="J134"/>
  <c r="J132"/>
  <c r="J148"/>
  <c r="J149"/>
  <c r="J139"/>
  <c r="I133"/>
  <c r="I131"/>
  <c r="J128"/>
  <c r="J125"/>
  <c r="Q94" s="1"/>
  <c r="J123"/>
  <c r="Q92" s="1"/>
  <c r="I115"/>
  <c r="I135"/>
  <c r="P84" s="1"/>
  <c r="J136"/>
  <c r="R85" s="1"/>
  <c r="J120"/>
  <c r="Q89" s="1"/>
  <c r="J118"/>
  <c r="J124"/>
  <c r="Q93" s="1"/>
  <c r="J153"/>
  <c r="I152"/>
  <c r="I150"/>
  <c r="I147"/>
  <c r="P96" s="1"/>
  <c r="J146"/>
  <c r="R95" s="1"/>
  <c r="I145"/>
  <c r="P94" s="1"/>
  <c r="J144"/>
  <c r="R93" s="1"/>
  <c r="I143"/>
  <c r="P92" s="1"/>
  <c r="J142"/>
  <c r="R91" s="1"/>
  <c r="I141"/>
  <c r="P90" s="1"/>
  <c r="J140"/>
  <c r="R89" s="1"/>
  <c r="I138"/>
  <c r="P87" s="1"/>
  <c r="I134"/>
  <c r="I130"/>
  <c r="I126"/>
  <c r="O95" s="1"/>
  <c r="I122"/>
  <c r="O91" s="1"/>
  <c r="I118"/>
  <c r="O87" s="1"/>
  <c r="I153"/>
  <c r="J152"/>
  <c r="I151"/>
  <c r="J150"/>
  <c r="I148"/>
  <c r="I146"/>
  <c r="P95" s="1"/>
  <c r="J145"/>
  <c r="R94" s="1"/>
  <c r="I144"/>
  <c r="P93" s="1"/>
  <c r="J143"/>
  <c r="R92" s="1"/>
  <c r="I142"/>
  <c r="P91" s="1"/>
  <c r="J141"/>
  <c r="R90" s="1"/>
  <c r="I140"/>
  <c r="P89" s="1"/>
  <c r="I136"/>
  <c r="I132"/>
  <c r="I128"/>
  <c r="I124"/>
  <c r="O93" s="1"/>
  <c r="I120"/>
  <c r="O89" s="1"/>
  <c r="I116"/>
  <c r="O85" s="1"/>
  <c r="I149"/>
  <c r="J147"/>
  <c r="R96" s="1"/>
  <c r="J115"/>
  <c r="I114"/>
  <c r="J114"/>
  <c r="Q83" s="1"/>
  <c r="R88" l="1"/>
  <c r="P85"/>
  <c r="Q84"/>
  <c r="Q88"/>
  <c r="Q87"/>
  <c r="O84"/>
  <c r="P86"/>
  <c r="P83"/>
  <c r="Q86"/>
  <c r="O83"/>
  <c r="O88"/>
  <c r="R86"/>
  <c r="Q85"/>
  <c r="O86"/>
  <c r="R84"/>
  <c r="R83"/>
  <c r="P88"/>
  <c r="H74"/>
  <c r="S74"/>
  <c r="B74" s="1"/>
  <c r="T74"/>
  <c r="H75"/>
  <c r="S75"/>
  <c r="B75" s="1"/>
  <c r="T75"/>
  <c r="H76"/>
  <c r="S76"/>
  <c r="B76" s="1"/>
  <c r="T76"/>
  <c r="H77"/>
  <c r="S77"/>
  <c r="B77" s="1"/>
  <c r="T77"/>
  <c r="H78"/>
  <c r="S78"/>
  <c r="B78" s="1"/>
  <c r="T78"/>
  <c r="H79"/>
  <c r="S79"/>
  <c r="B79" s="1"/>
  <c r="T79"/>
  <c r="H80"/>
  <c r="S80"/>
  <c r="B80" s="1"/>
  <c r="T80"/>
  <c r="H81"/>
  <c r="S81"/>
  <c r="B81" s="1"/>
  <c r="T81"/>
  <c r="H82"/>
  <c r="S82"/>
  <c r="B82" s="1"/>
  <c r="T82"/>
  <c r="H73"/>
  <c r="S73"/>
  <c r="B73" s="1"/>
  <c r="T73"/>
  <c r="H64"/>
  <c r="S64"/>
  <c r="B64" s="1"/>
  <c r="T64"/>
  <c r="H65"/>
  <c r="S65"/>
  <c r="B65" s="1"/>
  <c r="T65"/>
  <c r="H66"/>
  <c r="S66"/>
  <c r="B66" s="1"/>
  <c r="T66"/>
  <c r="H67"/>
  <c r="S67"/>
  <c r="B67" s="1"/>
  <c r="T67"/>
  <c r="H68"/>
  <c r="S68"/>
  <c r="B68" s="1"/>
  <c r="T68"/>
  <c r="H69"/>
  <c r="S69"/>
  <c r="B69" s="1"/>
  <c r="T69"/>
  <c r="H70"/>
  <c r="S70"/>
  <c r="B70" s="1"/>
  <c r="T70"/>
  <c r="H71"/>
  <c r="S71"/>
  <c r="B71" s="1"/>
  <c r="T71"/>
  <c r="H72"/>
  <c r="S72"/>
  <c r="B72" s="1"/>
  <c r="T72"/>
  <c r="T63"/>
  <c r="S63"/>
  <c r="B63" s="1"/>
  <c r="H63"/>
  <c r="H54"/>
  <c r="S54"/>
  <c r="B54" s="1"/>
  <c r="T54"/>
  <c r="H55"/>
  <c r="S55"/>
  <c r="B55" s="1"/>
  <c r="T55"/>
  <c r="H56"/>
  <c r="S56"/>
  <c r="B56" s="1"/>
  <c r="T56"/>
  <c r="H57"/>
  <c r="S57"/>
  <c r="B57" s="1"/>
  <c r="T57"/>
  <c r="H58"/>
  <c r="S58"/>
  <c r="B58" s="1"/>
  <c r="T58"/>
  <c r="H59"/>
  <c r="S59"/>
  <c r="B59" s="1"/>
  <c r="T59"/>
  <c r="H60"/>
  <c r="S60"/>
  <c r="B60" s="1"/>
  <c r="T60"/>
  <c r="H61"/>
  <c r="S61"/>
  <c r="B61" s="1"/>
  <c r="T61"/>
  <c r="H62"/>
  <c r="S62"/>
  <c r="B62" s="1"/>
  <c r="T62"/>
  <c r="T44"/>
  <c r="T45"/>
  <c r="T46"/>
  <c r="T47"/>
  <c r="T48"/>
  <c r="T49"/>
  <c r="T50"/>
  <c r="T51"/>
  <c r="T52"/>
  <c r="H53"/>
  <c r="S53"/>
  <c r="B53" s="1"/>
  <c r="T53"/>
  <c r="T43"/>
  <c r="R43" s="1"/>
  <c r="S43"/>
  <c r="H33"/>
  <c r="S33"/>
  <c r="H34"/>
  <c r="S34"/>
  <c r="H35"/>
  <c r="S35"/>
  <c r="H36"/>
  <c r="S36"/>
  <c r="H37"/>
  <c r="S37"/>
  <c r="H38"/>
  <c r="S38"/>
  <c r="H39"/>
  <c r="S39"/>
  <c r="H40"/>
  <c r="S40"/>
  <c r="H41"/>
  <c r="S41"/>
  <c r="H13"/>
  <c r="S13"/>
  <c r="H14"/>
  <c r="S14"/>
  <c r="H15"/>
  <c r="S15"/>
  <c r="H16"/>
  <c r="S16"/>
  <c r="H17"/>
  <c r="S17"/>
  <c r="H18"/>
  <c r="S18"/>
  <c r="H19"/>
  <c r="S19"/>
  <c r="H20"/>
  <c r="S20"/>
  <c r="H21"/>
  <c r="S21"/>
  <c r="H22"/>
  <c r="S22"/>
  <c r="H23"/>
  <c r="S23"/>
  <c r="H24"/>
  <c r="S24"/>
  <c r="H25"/>
  <c r="S25"/>
  <c r="H26"/>
  <c r="S26"/>
  <c r="H27"/>
  <c r="S27"/>
  <c r="H28"/>
  <c r="S28"/>
  <c r="H29"/>
  <c r="S29"/>
  <c r="H30"/>
  <c r="S30"/>
  <c r="H31"/>
  <c r="S31"/>
  <c r="H32"/>
  <c r="S32"/>
  <c r="H3"/>
  <c r="S3"/>
  <c r="H4"/>
  <c r="S4"/>
  <c r="H5"/>
  <c r="S5"/>
  <c r="H6"/>
  <c r="S6"/>
  <c r="H7"/>
  <c r="S7"/>
  <c r="H8"/>
  <c r="S8"/>
  <c r="H9"/>
  <c r="S9"/>
  <c r="H10"/>
  <c r="S10"/>
  <c r="H11"/>
  <c r="S11"/>
  <c r="H12"/>
  <c r="S12"/>
  <c r="M82" l="1"/>
  <c r="Q82"/>
  <c r="K82"/>
  <c r="O82"/>
  <c r="N82"/>
  <c r="R82"/>
  <c r="L82"/>
  <c r="P82"/>
  <c r="O4"/>
  <c r="Q4"/>
  <c r="O32"/>
  <c r="Q32"/>
  <c r="Q28"/>
  <c r="O28"/>
  <c r="O26"/>
  <c r="Q26"/>
  <c r="Q22"/>
  <c r="O22"/>
  <c r="Q15"/>
  <c r="O15"/>
  <c r="Q37"/>
  <c r="O37"/>
  <c r="O10"/>
  <c r="Q10"/>
  <c r="O12"/>
  <c r="Q12"/>
  <c r="Q9"/>
  <c r="O9"/>
  <c r="Q5"/>
  <c r="O5"/>
  <c r="Q31"/>
  <c r="O31"/>
  <c r="Q29"/>
  <c r="O29"/>
  <c r="Q27"/>
  <c r="O27"/>
  <c r="Q25"/>
  <c r="O25"/>
  <c r="Q23"/>
  <c r="O23"/>
  <c r="Q21"/>
  <c r="O21"/>
  <c r="Q17"/>
  <c r="O17"/>
  <c r="Q13"/>
  <c r="O13"/>
  <c r="O39"/>
  <c r="Q39"/>
  <c r="Q35"/>
  <c r="O35"/>
  <c r="Q8"/>
  <c r="O8"/>
  <c r="O20"/>
  <c r="Q20"/>
  <c r="O16"/>
  <c r="Q16"/>
  <c r="Q38"/>
  <c r="O38"/>
  <c r="Q34"/>
  <c r="O34"/>
  <c r="Q11"/>
  <c r="O11"/>
  <c r="O30"/>
  <c r="Q30"/>
  <c r="O24"/>
  <c r="Q24"/>
  <c r="Q19"/>
  <c r="O19"/>
  <c r="O41"/>
  <c r="Q41"/>
  <c r="Q7"/>
  <c r="O7"/>
  <c r="B3"/>
  <c r="Q3"/>
  <c r="O3"/>
  <c r="Q33"/>
  <c r="O33"/>
  <c r="O6"/>
  <c r="Q6"/>
  <c r="Q18"/>
  <c r="O18"/>
  <c r="Q14"/>
  <c r="O14"/>
  <c r="Q40"/>
  <c r="O40"/>
  <c r="Q36"/>
  <c r="O36"/>
  <c r="R49"/>
  <c r="P49"/>
  <c r="R46"/>
  <c r="P46"/>
  <c r="Q63"/>
  <c r="O63"/>
  <c r="R81"/>
  <c r="P81"/>
  <c r="Q80"/>
  <c r="O80"/>
  <c r="R77"/>
  <c r="P77"/>
  <c r="Q76"/>
  <c r="O76"/>
  <c r="R50"/>
  <c r="P50"/>
  <c r="R47"/>
  <c r="P47"/>
  <c r="R44"/>
  <c r="P44"/>
  <c r="R63"/>
  <c r="P63"/>
  <c r="R78"/>
  <c r="P78"/>
  <c r="Q53"/>
  <c r="O53"/>
  <c r="Q62"/>
  <c r="O62"/>
  <c r="Q61"/>
  <c r="O61"/>
  <c r="Q60"/>
  <c r="O60"/>
  <c r="Q59"/>
  <c r="O59"/>
  <c r="Q58"/>
  <c r="O58"/>
  <c r="Q57"/>
  <c r="O57"/>
  <c r="Q56"/>
  <c r="O56"/>
  <c r="Q55"/>
  <c r="O55"/>
  <c r="Q54"/>
  <c r="O54"/>
  <c r="Q72"/>
  <c r="O72"/>
  <c r="Q71"/>
  <c r="O71"/>
  <c r="Q70"/>
  <c r="O70"/>
  <c r="Q69"/>
  <c r="O69"/>
  <c r="Q68"/>
  <c r="O68"/>
  <c r="Q67"/>
  <c r="O67"/>
  <c r="Q66"/>
  <c r="O66"/>
  <c r="Q65"/>
  <c r="O65"/>
  <c r="Q64"/>
  <c r="O64"/>
  <c r="Q73"/>
  <c r="O73"/>
  <c r="R80"/>
  <c r="P80"/>
  <c r="Q79"/>
  <c r="O79"/>
  <c r="R76"/>
  <c r="P76"/>
  <c r="Q75"/>
  <c r="O75"/>
  <c r="R52"/>
  <c r="P52"/>
  <c r="R53"/>
  <c r="P53"/>
  <c r="Q52"/>
  <c r="O52"/>
  <c r="Q51"/>
  <c r="O51"/>
  <c r="Q50"/>
  <c r="O50"/>
  <c r="Q49"/>
  <c r="O49"/>
  <c r="Q48"/>
  <c r="O48"/>
  <c r="Q47"/>
  <c r="O47"/>
  <c r="Q46"/>
  <c r="O46"/>
  <c r="Q45"/>
  <c r="O45"/>
  <c r="Q44"/>
  <c r="O44"/>
  <c r="R62"/>
  <c r="P62"/>
  <c r="R61"/>
  <c r="P61"/>
  <c r="R60"/>
  <c r="P60"/>
  <c r="R59"/>
  <c r="P59"/>
  <c r="R58"/>
  <c r="P58"/>
  <c r="R57"/>
  <c r="P57"/>
  <c r="R56"/>
  <c r="P56"/>
  <c r="R55"/>
  <c r="P55"/>
  <c r="R54"/>
  <c r="P54"/>
  <c r="R72"/>
  <c r="P72"/>
  <c r="R71"/>
  <c r="P71"/>
  <c r="R70"/>
  <c r="P70"/>
  <c r="R69"/>
  <c r="P69"/>
  <c r="R68"/>
  <c r="P68"/>
  <c r="R67"/>
  <c r="P67"/>
  <c r="R66"/>
  <c r="P66"/>
  <c r="R65"/>
  <c r="P65"/>
  <c r="R64"/>
  <c r="P64"/>
  <c r="R73"/>
  <c r="P73"/>
  <c r="R79"/>
  <c r="P79"/>
  <c r="Q78"/>
  <c r="O78"/>
  <c r="R75"/>
  <c r="P75"/>
  <c r="Q74"/>
  <c r="O74"/>
  <c r="R51"/>
  <c r="P51"/>
  <c r="R48"/>
  <c r="P48"/>
  <c r="R45"/>
  <c r="P45"/>
  <c r="Q81"/>
  <c r="O81"/>
  <c r="Q77"/>
  <c r="O77"/>
  <c r="R74"/>
  <c r="P74"/>
  <c r="P43"/>
  <c r="B43"/>
  <c r="M43"/>
  <c r="O43"/>
  <c r="Q43"/>
  <c r="U6"/>
  <c r="B6"/>
  <c r="K6"/>
  <c r="M6"/>
  <c r="U18"/>
  <c r="B18"/>
  <c r="K18"/>
  <c r="M18"/>
  <c r="U14"/>
  <c r="B14"/>
  <c r="K14"/>
  <c r="M14"/>
  <c r="U40"/>
  <c r="B40"/>
  <c r="M40"/>
  <c r="K40"/>
  <c r="U36"/>
  <c r="B36"/>
  <c r="M36"/>
  <c r="K36"/>
  <c r="M63"/>
  <c r="K63"/>
  <c r="N81"/>
  <c r="L81"/>
  <c r="M80"/>
  <c r="K80"/>
  <c r="N77"/>
  <c r="L77"/>
  <c r="M76"/>
  <c r="K76"/>
  <c r="U10"/>
  <c r="B10"/>
  <c r="K10"/>
  <c r="M10"/>
  <c r="U12"/>
  <c r="B12"/>
  <c r="M12"/>
  <c r="K12"/>
  <c r="U9"/>
  <c r="B9"/>
  <c r="M9"/>
  <c r="K9"/>
  <c r="U5"/>
  <c r="B5"/>
  <c r="M5"/>
  <c r="K5"/>
  <c r="U31"/>
  <c r="B31"/>
  <c r="M31"/>
  <c r="K31"/>
  <c r="U29"/>
  <c r="B29"/>
  <c r="M29"/>
  <c r="K29"/>
  <c r="U27"/>
  <c r="B27"/>
  <c r="M27"/>
  <c r="K27"/>
  <c r="U25"/>
  <c r="B25"/>
  <c r="M25"/>
  <c r="K25"/>
  <c r="U23"/>
  <c r="B23"/>
  <c r="M23"/>
  <c r="K23"/>
  <c r="U21"/>
  <c r="B21"/>
  <c r="M21"/>
  <c r="K21"/>
  <c r="U17"/>
  <c r="B17"/>
  <c r="M17"/>
  <c r="K17"/>
  <c r="U13"/>
  <c r="B13"/>
  <c r="M13"/>
  <c r="K13"/>
  <c r="U39"/>
  <c r="B39"/>
  <c r="M39"/>
  <c r="K39"/>
  <c r="U35"/>
  <c r="B35"/>
  <c r="M35"/>
  <c r="K35"/>
  <c r="M53"/>
  <c r="K53"/>
  <c r="M62"/>
  <c r="K62"/>
  <c r="M61"/>
  <c r="K61"/>
  <c r="M60"/>
  <c r="K60"/>
  <c r="M59"/>
  <c r="K59"/>
  <c r="M58"/>
  <c r="K58"/>
  <c r="M57"/>
  <c r="K57"/>
  <c r="M56"/>
  <c r="K56"/>
  <c r="M55"/>
  <c r="K55"/>
  <c r="M54"/>
  <c r="K54"/>
  <c r="M72"/>
  <c r="K72"/>
  <c r="M71"/>
  <c r="K71"/>
  <c r="M70"/>
  <c r="K70"/>
  <c r="M69"/>
  <c r="K69"/>
  <c r="M68"/>
  <c r="K68"/>
  <c r="M67"/>
  <c r="K67"/>
  <c r="M66"/>
  <c r="K66"/>
  <c r="M65"/>
  <c r="K65"/>
  <c r="M64"/>
  <c r="K64"/>
  <c r="M73"/>
  <c r="K73"/>
  <c r="N80"/>
  <c r="L80"/>
  <c r="M79"/>
  <c r="K79"/>
  <c r="N76"/>
  <c r="L76"/>
  <c r="M75"/>
  <c r="K75"/>
  <c r="U8"/>
  <c r="B8"/>
  <c r="M8"/>
  <c r="K8"/>
  <c r="U4"/>
  <c r="B4"/>
  <c r="M4"/>
  <c r="K4"/>
  <c r="U20"/>
  <c r="B20"/>
  <c r="M20"/>
  <c r="K20"/>
  <c r="U16"/>
  <c r="B16"/>
  <c r="M16"/>
  <c r="K16"/>
  <c r="U38"/>
  <c r="B38"/>
  <c r="K38"/>
  <c r="M38"/>
  <c r="U34"/>
  <c r="B34"/>
  <c r="K34"/>
  <c r="M34"/>
  <c r="N53"/>
  <c r="L53"/>
  <c r="M52"/>
  <c r="K52"/>
  <c r="M51"/>
  <c r="K51"/>
  <c r="M50"/>
  <c r="K50"/>
  <c r="M49"/>
  <c r="K49"/>
  <c r="M48"/>
  <c r="K48"/>
  <c r="M47"/>
  <c r="K47"/>
  <c r="M46"/>
  <c r="K46"/>
  <c r="M45"/>
  <c r="K45"/>
  <c r="M44"/>
  <c r="K44"/>
  <c r="N62"/>
  <c r="L62"/>
  <c r="N61"/>
  <c r="L61"/>
  <c r="N60"/>
  <c r="L60"/>
  <c r="N59"/>
  <c r="L59"/>
  <c r="N58"/>
  <c r="L58"/>
  <c r="N57"/>
  <c r="L57"/>
  <c r="N56"/>
  <c r="L56"/>
  <c r="N55"/>
  <c r="L55"/>
  <c r="N54"/>
  <c r="L54"/>
  <c r="N72"/>
  <c r="L72"/>
  <c r="N71"/>
  <c r="L71"/>
  <c r="N70"/>
  <c r="L70"/>
  <c r="N69"/>
  <c r="L69"/>
  <c r="N68"/>
  <c r="L68"/>
  <c r="N67"/>
  <c r="L67"/>
  <c r="N66"/>
  <c r="L66"/>
  <c r="N65"/>
  <c r="L65"/>
  <c r="N64"/>
  <c r="L64"/>
  <c r="N73"/>
  <c r="L73"/>
  <c r="N79"/>
  <c r="L79"/>
  <c r="M78"/>
  <c r="K78"/>
  <c r="N75"/>
  <c r="L75"/>
  <c r="M74"/>
  <c r="K74"/>
  <c r="U11"/>
  <c r="B11"/>
  <c r="M11"/>
  <c r="K11"/>
  <c r="U7"/>
  <c r="B7"/>
  <c r="M7"/>
  <c r="K7"/>
  <c r="U32"/>
  <c r="B32"/>
  <c r="M32"/>
  <c r="K32"/>
  <c r="U30"/>
  <c r="B30"/>
  <c r="K30"/>
  <c r="M30"/>
  <c r="U28"/>
  <c r="B28"/>
  <c r="M28"/>
  <c r="K28"/>
  <c r="U26"/>
  <c r="B26"/>
  <c r="K26"/>
  <c r="M26"/>
  <c r="U24"/>
  <c r="B24"/>
  <c r="M24"/>
  <c r="K24"/>
  <c r="U22"/>
  <c r="B22"/>
  <c r="K22"/>
  <c r="M22"/>
  <c r="U19"/>
  <c r="B19"/>
  <c r="M19"/>
  <c r="K19"/>
  <c r="U15"/>
  <c r="B15"/>
  <c r="M15"/>
  <c r="K15"/>
  <c r="U41"/>
  <c r="B41"/>
  <c r="M41"/>
  <c r="K41"/>
  <c r="U37"/>
  <c r="B37"/>
  <c r="M37"/>
  <c r="K37"/>
  <c r="U33"/>
  <c r="B33"/>
  <c r="M33"/>
  <c r="K33"/>
  <c r="N52"/>
  <c r="L52"/>
  <c r="N51"/>
  <c r="L51"/>
  <c r="N50"/>
  <c r="L50"/>
  <c r="N49"/>
  <c r="L49"/>
  <c r="N48"/>
  <c r="L48"/>
  <c r="N47"/>
  <c r="L47"/>
  <c r="N46"/>
  <c r="L46"/>
  <c r="N45"/>
  <c r="L45"/>
  <c r="N44"/>
  <c r="L44"/>
  <c r="N63"/>
  <c r="L63"/>
  <c r="M81"/>
  <c r="K81"/>
  <c r="N78"/>
  <c r="L78"/>
  <c r="M77"/>
  <c r="K77"/>
  <c r="N74"/>
  <c r="L74"/>
  <c r="L43"/>
  <c r="N43"/>
  <c r="K43"/>
  <c r="U3"/>
  <c r="K3"/>
  <c r="M3"/>
  <c r="U52"/>
  <c r="U51"/>
  <c r="U50"/>
  <c r="U49"/>
  <c r="U48"/>
  <c r="U47"/>
  <c r="U46"/>
  <c r="U82"/>
  <c r="U78"/>
  <c r="U74"/>
  <c r="U63"/>
  <c r="U80"/>
  <c r="U76"/>
  <c r="U53"/>
  <c r="U62"/>
  <c r="U61"/>
  <c r="U60"/>
  <c r="U59"/>
  <c r="U58"/>
  <c r="U57"/>
  <c r="U56"/>
  <c r="U55"/>
  <c r="U54"/>
  <c r="U72"/>
  <c r="U71"/>
  <c r="U70"/>
  <c r="U69"/>
  <c r="U68"/>
  <c r="U67"/>
  <c r="U66"/>
  <c r="U65"/>
  <c r="U64"/>
  <c r="U73"/>
  <c r="U79"/>
  <c r="U75"/>
  <c r="U81"/>
  <c r="U77"/>
  <c r="U43"/>
  <c r="U45"/>
  <c r="U44"/>
  <c r="S2"/>
  <c r="H2"/>
  <c r="Q2" l="1"/>
  <c r="O2"/>
  <c r="M2"/>
  <c r="B2"/>
  <c r="U2"/>
  <c r="K2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14"/>
  <c r="K9" i="1"/>
  <c r="B144" i="15"/>
  <c r="B145"/>
  <c r="B146"/>
  <c r="B147"/>
  <c r="B148"/>
  <c r="B149"/>
  <c r="B150"/>
  <c r="B151"/>
  <c r="B152"/>
  <c r="B153"/>
  <c r="B143"/>
  <c r="AT9" i="1" l="1"/>
  <c r="F105" i="15" s="1"/>
  <c r="AY9" i="1"/>
  <c r="F108" i="15" s="1"/>
  <c r="AF45" i="1"/>
  <c r="AG45" s="1"/>
  <c r="AF42"/>
  <c r="AG42" s="1"/>
  <c r="AF34"/>
  <c r="AG34" s="1"/>
  <c r="AF47"/>
  <c r="AG47" s="1"/>
  <c r="AF43"/>
  <c r="AG43" s="1"/>
  <c r="AF39"/>
  <c r="AG39" s="1"/>
  <c r="AF35"/>
  <c r="AG35" s="1"/>
  <c r="AF31"/>
  <c r="AG31" s="1"/>
  <c r="AF25"/>
  <c r="AG25" s="1"/>
  <c r="AF21"/>
  <c r="AG21" s="1"/>
  <c r="AF17"/>
  <c r="AG17" s="1"/>
  <c r="AF13"/>
  <c r="AG13" s="1"/>
  <c r="AF40"/>
  <c r="AG40" s="1"/>
  <c r="AF37"/>
  <c r="AG37" s="1"/>
  <c r="AF46"/>
  <c r="AG46" s="1"/>
  <c r="AF38"/>
  <c r="AG38" s="1"/>
  <c r="AF48"/>
  <c r="AG48" s="1"/>
  <c r="AF44"/>
  <c r="AG44" s="1"/>
  <c r="AF36"/>
  <c r="AG36" s="1"/>
  <c r="AF32"/>
  <c r="AG32" s="1"/>
  <c r="AF26"/>
  <c r="AG26" s="1"/>
  <c r="AF22"/>
  <c r="AG22" s="1"/>
  <c r="AF18"/>
  <c r="AG18" s="1"/>
  <c r="AF14"/>
  <c r="AG14" s="1"/>
  <c r="AF10"/>
  <c r="AG10" s="1"/>
  <c r="AF41"/>
  <c r="AG41" s="1"/>
  <c r="AF33"/>
  <c r="AG33" s="1"/>
  <c r="AF27"/>
  <c r="AG27" s="1"/>
  <c r="AF23"/>
  <c r="AG23" s="1"/>
  <c r="AF19"/>
  <c r="AG19" s="1"/>
  <c r="AF15"/>
  <c r="AG15" s="1"/>
  <c r="AF11"/>
  <c r="AG11" s="1"/>
  <c r="AF49"/>
  <c r="AG49" s="1"/>
  <c r="AF50"/>
  <c r="AG50" s="1"/>
  <c r="AF28"/>
  <c r="AG28" s="1"/>
  <c r="AF24"/>
  <c r="AG24" s="1"/>
  <c r="AF20"/>
  <c r="AG20" s="1"/>
  <c r="AF16"/>
  <c r="AG16" s="1"/>
  <c r="AF12"/>
  <c r="AG12" s="1"/>
  <c r="AF9"/>
  <c r="AG9" s="1"/>
  <c r="Q9"/>
  <c r="R9" s="1"/>
  <c r="C15" i="15" l="1"/>
  <c r="I15" s="1"/>
  <c r="C40"/>
  <c r="I40" s="1"/>
  <c r="C39"/>
  <c r="I39" s="1"/>
  <c r="C18"/>
  <c r="C36"/>
  <c r="I36" s="1"/>
  <c r="C37"/>
  <c r="I37" s="1"/>
  <c r="C41"/>
  <c r="I41" s="1"/>
  <c r="C35"/>
  <c r="I35" s="1"/>
  <c r="C14"/>
  <c r="I14" s="1"/>
  <c r="C21"/>
  <c r="I21" s="1"/>
  <c r="C17"/>
  <c r="I17" s="1"/>
  <c r="C38"/>
  <c r="I38" s="1"/>
  <c r="C20"/>
  <c r="I20" s="1"/>
  <c r="C16"/>
  <c r="I16" s="1"/>
  <c r="C19"/>
  <c r="I19" s="1"/>
  <c r="C34"/>
  <c r="I34" s="1"/>
  <c r="C29"/>
  <c r="I29" s="1"/>
  <c r="C22"/>
  <c r="I22" s="1"/>
  <c r="C30"/>
  <c r="I30" s="1"/>
  <c r="C33"/>
  <c r="I33" s="1"/>
  <c r="C32"/>
  <c r="I32" s="1"/>
  <c r="C25"/>
  <c r="I25" s="1"/>
  <c r="C28"/>
  <c r="I28" s="1"/>
  <c r="C24"/>
  <c r="I24" s="1"/>
  <c r="C23"/>
  <c r="I23" s="1"/>
  <c r="C26"/>
  <c r="I26" s="1"/>
  <c r="C27"/>
  <c r="I27" s="1"/>
  <c r="C31"/>
  <c r="I31" s="1"/>
  <c r="C9"/>
  <c r="I9" s="1"/>
  <c r="C11"/>
  <c r="I11" s="1"/>
  <c r="C4"/>
  <c r="I4" s="1"/>
  <c r="C5"/>
  <c r="C2"/>
  <c r="I2" s="1"/>
  <c r="C10"/>
  <c r="I10" s="1"/>
  <c r="C12"/>
  <c r="I12" s="1"/>
  <c r="C3"/>
  <c r="I3" s="1"/>
  <c r="C6"/>
  <c r="I6" s="1"/>
  <c r="C8"/>
  <c r="I8" s="1"/>
  <c r="C7"/>
  <c r="I7" s="1"/>
  <c r="C13"/>
  <c r="I13"/>
  <c r="I18"/>
  <c r="I5"/>
  <c r="C43"/>
  <c r="AL48" i="1"/>
  <c r="AM48" s="1"/>
  <c r="AL47"/>
  <c r="AM47" s="1"/>
  <c r="AL46"/>
  <c r="AM46" s="1"/>
  <c r="AL45"/>
  <c r="AM45" s="1"/>
  <c r="AL44"/>
  <c r="AM44" s="1"/>
  <c r="AL43"/>
  <c r="AM43" s="1"/>
  <c r="AL42"/>
  <c r="AM42" s="1"/>
  <c r="AL41"/>
  <c r="AM41" s="1"/>
  <c r="AL40"/>
  <c r="AM40" s="1"/>
  <c r="AL39"/>
  <c r="AM39" s="1"/>
  <c r="AL38"/>
  <c r="AM38" s="1"/>
  <c r="AL37"/>
  <c r="AM37" s="1"/>
  <c r="AL36"/>
  <c r="AM36" s="1"/>
  <c r="AL35"/>
  <c r="AM35" s="1"/>
  <c r="AL34"/>
  <c r="AM34" s="1"/>
  <c r="AL33"/>
  <c r="AM33" s="1"/>
  <c r="AL32"/>
  <c r="AM32" s="1"/>
  <c r="AL31"/>
  <c r="AM31" s="1"/>
  <c r="AL30"/>
  <c r="AM30" s="1"/>
  <c r="AL28"/>
  <c r="AM28" s="1"/>
  <c r="AL27"/>
  <c r="AM27" s="1"/>
  <c r="AL26"/>
  <c r="AM26" s="1"/>
  <c r="AL25"/>
  <c r="AM25" s="1"/>
  <c r="AL24"/>
  <c r="AM24" s="1"/>
  <c r="AL23"/>
  <c r="AM23" s="1"/>
  <c r="AL22"/>
  <c r="AM22" s="1"/>
  <c r="AL21"/>
  <c r="AM21" s="1"/>
  <c r="AL20"/>
  <c r="AM20" s="1"/>
  <c r="AL19"/>
  <c r="AM19" s="1"/>
  <c r="AL18"/>
  <c r="AM18" s="1"/>
  <c r="AL17"/>
  <c r="AM17" s="1"/>
  <c r="AL16"/>
  <c r="AM16" s="1"/>
  <c r="AL15"/>
  <c r="AM15" s="1"/>
  <c r="AL14"/>
  <c r="AM14" s="1"/>
  <c r="AL13"/>
  <c r="AM13" s="1"/>
  <c r="AL12"/>
  <c r="AM12" s="1"/>
  <c r="AL11"/>
  <c r="AM11" s="1"/>
  <c r="AL10"/>
  <c r="AM10" s="1"/>
  <c r="W11"/>
  <c r="X11" s="1"/>
  <c r="W12"/>
  <c r="X12" s="1"/>
  <c r="W13"/>
  <c r="X13" s="1"/>
  <c r="W14"/>
  <c r="X14" s="1"/>
  <c r="W15"/>
  <c r="X15" s="1"/>
  <c r="W16"/>
  <c r="X16" s="1"/>
  <c r="W17"/>
  <c r="X17" s="1"/>
  <c r="W18"/>
  <c r="X18" s="1"/>
  <c r="W19"/>
  <c r="X19" s="1"/>
  <c r="W20"/>
  <c r="X20" s="1"/>
  <c r="W21"/>
  <c r="X21" s="1"/>
  <c r="W22"/>
  <c r="X22" s="1"/>
  <c r="W23"/>
  <c r="X23" s="1"/>
  <c r="W24"/>
  <c r="X24" s="1"/>
  <c r="W25"/>
  <c r="X25" s="1"/>
  <c r="W26"/>
  <c r="X26" s="1"/>
  <c r="W27"/>
  <c r="X27" s="1"/>
  <c r="W28"/>
  <c r="X28" s="1"/>
  <c r="W29"/>
  <c r="X29" s="1"/>
  <c r="W30"/>
  <c r="X30" s="1"/>
  <c r="W31"/>
  <c r="X31" s="1"/>
  <c r="W32"/>
  <c r="X32" s="1"/>
  <c r="W33"/>
  <c r="X33" s="1"/>
  <c r="W34"/>
  <c r="X34" s="1"/>
  <c r="W35"/>
  <c r="X35" s="1"/>
  <c r="W36"/>
  <c r="X36" s="1"/>
  <c r="W37"/>
  <c r="X37" s="1"/>
  <c r="W38"/>
  <c r="X38" s="1"/>
  <c r="W39"/>
  <c r="X39" s="1"/>
  <c r="W40"/>
  <c r="X40" s="1"/>
  <c r="W41"/>
  <c r="X41" s="1"/>
  <c r="W42"/>
  <c r="X42" s="1"/>
  <c r="W43"/>
  <c r="X43" s="1"/>
  <c r="W44"/>
  <c r="X44" s="1"/>
  <c r="W45"/>
  <c r="X45" s="1"/>
  <c r="W46"/>
  <c r="X46" s="1"/>
  <c r="W47"/>
  <c r="X47" s="1"/>
  <c r="W48"/>
  <c r="X48" s="1"/>
  <c r="W10"/>
  <c r="X10" s="1"/>
  <c r="Q11"/>
  <c r="R11" s="1"/>
  <c r="Q12"/>
  <c r="R12" s="1"/>
  <c r="Q13"/>
  <c r="R13" s="1"/>
  <c r="Q14"/>
  <c r="R14" s="1"/>
  <c r="Q15"/>
  <c r="R15" s="1"/>
  <c r="Q16"/>
  <c r="R16" s="1"/>
  <c r="Q17"/>
  <c r="R17" s="1"/>
  <c r="Q18"/>
  <c r="R18" s="1"/>
  <c r="Q19"/>
  <c r="R19" s="1"/>
  <c r="Q20"/>
  <c r="R20" s="1"/>
  <c r="Q21"/>
  <c r="R21" s="1"/>
  <c r="Q22"/>
  <c r="R22" s="1"/>
  <c r="Q23"/>
  <c r="R23" s="1"/>
  <c r="Q24"/>
  <c r="R24" s="1"/>
  <c r="Q25"/>
  <c r="R25" s="1"/>
  <c r="Q26"/>
  <c r="R26" s="1"/>
  <c r="Q27"/>
  <c r="R27" s="1"/>
  <c r="Q28"/>
  <c r="R28" s="1"/>
  <c r="Q29"/>
  <c r="R29" s="1"/>
  <c r="Q30"/>
  <c r="R30" s="1"/>
  <c r="Q31"/>
  <c r="R31" s="1"/>
  <c r="Q32"/>
  <c r="R32" s="1"/>
  <c r="Q33"/>
  <c r="R33" s="1"/>
  <c r="Q34"/>
  <c r="R34" s="1"/>
  <c r="Q35"/>
  <c r="R35" s="1"/>
  <c r="Q36"/>
  <c r="R36" s="1"/>
  <c r="Q37"/>
  <c r="R37" s="1"/>
  <c r="Q38"/>
  <c r="R38" s="1"/>
  <c r="Q39"/>
  <c r="R39" s="1"/>
  <c r="Q40"/>
  <c r="R40" s="1"/>
  <c r="Q41"/>
  <c r="R41" s="1"/>
  <c r="Q42"/>
  <c r="R42" s="1"/>
  <c r="Q43"/>
  <c r="R43" s="1"/>
  <c r="Q44"/>
  <c r="R44" s="1"/>
  <c r="Q45"/>
  <c r="R45" s="1"/>
  <c r="Q46"/>
  <c r="R46" s="1"/>
  <c r="Q47"/>
  <c r="R47" s="1"/>
  <c r="Q48"/>
  <c r="R48" s="1"/>
  <c r="Q10"/>
  <c r="R10" s="1"/>
  <c r="C54" i="15" l="1"/>
  <c r="I81"/>
  <c r="I77"/>
  <c r="I69"/>
  <c r="I73"/>
  <c r="I65"/>
  <c r="I89"/>
  <c r="C94"/>
  <c r="C98"/>
  <c r="C102"/>
  <c r="I62"/>
  <c r="I58"/>
  <c r="I54"/>
  <c r="I50"/>
  <c r="C82"/>
  <c r="C78"/>
  <c r="C74"/>
  <c r="C70"/>
  <c r="C66"/>
  <c r="C89"/>
  <c r="I93"/>
  <c r="I97"/>
  <c r="I101"/>
  <c r="C50"/>
  <c r="I78"/>
  <c r="C97"/>
  <c r="C101"/>
  <c r="C59"/>
  <c r="I92"/>
  <c r="I59"/>
  <c r="I55"/>
  <c r="I51"/>
  <c r="I63"/>
  <c r="C79"/>
  <c r="C75"/>
  <c r="C71"/>
  <c r="C67"/>
  <c r="C92"/>
  <c r="I96"/>
  <c r="I100"/>
  <c r="C58"/>
  <c r="I43"/>
  <c r="C55"/>
  <c r="I70"/>
  <c r="C60"/>
  <c r="C52"/>
  <c r="I79"/>
  <c r="I71"/>
  <c r="C96"/>
  <c r="C62"/>
  <c r="C51"/>
  <c r="I66"/>
  <c r="I75"/>
  <c r="I67"/>
  <c r="I91"/>
  <c r="C100"/>
  <c r="I60"/>
  <c r="I56"/>
  <c r="I52"/>
  <c r="I44"/>
  <c r="C80"/>
  <c r="C76"/>
  <c r="C72"/>
  <c r="C68"/>
  <c r="C64"/>
  <c r="C91"/>
  <c r="I95"/>
  <c r="I99"/>
  <c r="I74"/>
  <c r="C44"/>
  <c r="C61"/>
  <c r="C57"/>
  <c r="C53"/>
  <c r="C49"/>
  <c r="I80"/>
  <c r="I76"/>
  <c r="I72"/>
  <c r="I68"/>
  <c r="I64"/>
  <c r="I90"/>
  <c r="C95"/>
  <c r="C99"/>
  <c r="I82"/>
  <c r="C56"/>
  <c r="I61"/>
  <c r="I57"/>
  <c r="I53"/>
  <c r="I49"/>
  <c r="C81"/>
  <c r="C77"/>
  <c r="C73"/>
  <c r="C69"/>
  <c r="C65"/>
  <c r="C90"/>
  <c r="I94"/>
  <c r="I98"/>
  <c r="I102"/>
  <c r="I87"/>
  <c r="C87"/>
  <c r="I86"/>
  <c r="C86"/>
  <c r="I83"/>
  <c r="I85"/>
  <c r="C85"/>
  <c r="I84"/>
  <c r="I88"/>
  <c r="C84"/>
  <c r="C88"/>
  <c r="AG51" i="1"/>
  <c r="I48" i="15"/>
  <c r="C48"/>
  <c r="I47"/>
  <c r="C47"/>
  <c r="I46"/>
  <c r="C46"/>
  <c r="I45"/>
  <c r="C45"/>
  <c r="W9" i="1"/>
  <c r="AL29"/>
  <c r="AM29" s="1"/>
  <c r="AL9"/>
  <c r="AM9" s="1"/>
  <c r="X9" l="1"/>
  <c r="X49" s="1"/>
  <c r="C93" i="15"/>
  <c r="R49" i="1"/>
  <c r="C83" i="15"/>
  <c r="AM49" i="1"/>
  <c r="C63" i="15"/>
  <c r="H43"/>
  <c r="BE27" i="1" l="1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K47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8"/>
  <c r="BF27" l="1"/>
  <c r="X161" i="15"/>
  <c r="BE28" i="1"/>
  <c r="Y161" i="15" s="1"/>
  <c r="AE9" i="1"/>
  <c r="F2" i="15" s="1"/>
  <c r="P9" i="1"/>
  <c r="F43" i="15" s="1"/>
  <c r="AT49" i="1"/>
  <c r="AY49"/>
  <c r="AY48"/>
  <c r="AT48"/>
  <c r="AY41"/>
  <c r="G110" i="15" s="1"/>
  <c r="AT41" i="1"/>
  <c r="G107" i="15" s="1"/>
  <c r="AT25" i="1"/>
  <c r="G106" i="15" s="1"/>
  <c r="AY25" i="1"/>
  <c r="G109" i="15" s="1"/>
  <c r="AT10" i="1"/>
  <c r="G105" i="15" s="1"/>
  <c r="AY10" i="1"/>
  <c r="G108" i="15" s="1"/>
  <c r="AT42" i="1"/>
  <c r="H107" i="15" s="1"/>
  <c r="AY42" i="1"/>
  <c r="H110" i="15" s="1"/>
  <c r="AY26" i="1"/>
  <c r="H109" i="15" s="1"/>
  <c r="AT26" i="1"/>
  <c r="H106" i="15" s="1"/>
  <c r="AT11" i="1"/>
  <c r="H105" i="15" s="1"/>
  <c r="AY11" i="1"/>
  <c r="H108" i="15" s="1"/>
  <c r="AT43" i="1"/>
  <c r="I107" i="15" s="1"/>
  <c r="AY43" i="1"/>
  <c r="I110" i="15" s="1"/>
  <c r="AY27" i="1"/>
  <c r="I109" i="15" s="1"/>
  <c r="AT27" i="1"/>
  <c r="I106" i="15" s="1"/>
  <c r="AT12" i="1"/>
  <c r="I105" i="15" s="1"/>
  <c r="AY12" i="1"/>
  <c r="I108" i="15" s="1"/>
  <c r="AY28" i="1"/>
  <c r="J109" i="15" s="1"/>
  <c r="AT28" i="1"/>
  <c r="J106" i="15" s="1"/>
  <c r="AT13" i="1"/>
  <c r="J105" i="15" s="1"/>
  <c r="AY13" i="1"/>
  <c r="J108" i="15" s="1"/>
  <c r="AT44" i="1"/>
  <c r="J107" i="15" s="1"/>
  <c r="AY44" i="1"/>
  <c r="J110" i="15" s="1"/>
  <c r="AY45" i="1"/>
  <c r="K110" i="15" s="1"/>
  <c r="AT45" i="1"/>
  <c r="K107" i="15" s="1"/>
  <c r="AT29" i="1"/>
  <c r="K106" i="15" s="1"/>
  <c r="AY29" i="1"/>
  <c r="K109" i="15" s="1"/>
  <c r="AT14" i="1"/>
  <c r="K105" i="15" s="1"/>
  <c r="AY14" i="1"/>
  <c r="K108" i="15" s="1"/>
  <c r="AT46" i="1"/>
  <c r="L107" i="15" s="1"/>
  <c r="AY46" i="1"/>
  <c r="L110" i="15" s="1"/>
  <c r="AY30" i="1"/>
  <c r="L109" i="15" s="1"/>
  <c r="AT30" i="1"/>
  <c r="L106" i="15" s="1"/>
  <c r="AT15" i="1"/>
  <c r="L105" i="15" s="1"/>
  <c r="AY15" i="1"/>
  <c r="L108" i="15" s="1"/>
  <c r="AY31" i="1"/>
  <c r="M109" i="15" s="1"/>
  <c r="AT31" i="1"/>
  <c r="M106" i="15" s="1"/>
  <c r="AT47" i="1"/>
  <c r="M107" i="15" s="1"/>
  <c r="AY47" i="1"/>
  <c r="M110" i="15" s="1"/>
  <c r="AT16" i="1"/>
  <c r="M105" i="15" s="1"/>
  <c r="AY16" i="1"/>
  <c r="M108" i="15" s="1"/>
  <c r="AT40" i="1"/>
  <c r="F107" i="15" s="1"/>
  <c r="AY40" i="1"/>
  <c r="F110" i="15" s="1"/>
  <c r="AY24" i="1"/>
  <c r="F109" i="15" s="1"/>
  <c r="AT24" i="1"/>
  <c r="F106" i="15" s="1"/>
  <c r="AK44" i="1"/>
  <c r="G100" i="15" s="1"/>
  <c r="P44" i="1"/>
  <c r="G60" i="15" s="1"/>
  <c r="V44" i="1"/>
  <c r="G80" i="15" s="1"/>
  <c r="AE46" i="1"/>
  <c r="F37" i="15" s="1"/>
  <c r="AK36" i="1"/>
  <c r="G96" i="15" s="1"/>
  <c r="P36" i="1"/>
  <c r="G56" i="15" s="1"/>
  <c r="V36" i="1"/>
  <c r="G76" i="15" s="1"/>
  <c r="AE38" i="1"/>
  <c r="F29" i="15" s="1"/>
  <c r="AK28" i="1"/>
  <c r="G92" i="15" s="1"/>
  <c r="P28" i="1"/>
  <c r="G52" i="15" s="1"/>
  <c r="V28" i="1"/>
  <c r="G72" i="15" s="1"/>
  <c r="AE28" i="1"/>
  <c r="F21" i="15" s="1"/>
  <c r="AK24" i="1"/>
  <c r="G90" i="15" s="1"/>
  <c r="AE24" i="1"/>
  <c r="F17" i="15" s="1"/>
  <c r="P24" i="1"/>
  <c r="G50" i="15" s="1"/>
  <c r="V24" i="1"/>
  <c r="G70" i="15" s="1"/>
  <c r="AK16" i="1"/>
  <c r="G86" i="15" s="1"/>
  <c r="P16" i="1"/>
  <c r="G46" i="15" s="1"/>
  <c r="V16" i="1"/>
  <c r="G66" i="15" s="1"/>
  <c r="AE16" i="1"/>
  <c r="F9" i="15" s="1"/>
  <c r="AK12" i="1"/>
  <c r="G84" i="15" s="1"/>
  <c r="V12" i="1"/>
  <c r="G64" i="15" s="1"/>
  <c r="AE12" i="1"/>
  <c r="F5" i="15" s="1"/>
  <c r="P12" i="1"/>
  <c r="G44" i="15" s="1"/>
  <c r="AK45" i="1"/>
  <c r="F101" i="15" s="1"/>
  <c r="P45" i="1"/>
  <c r="F61" i="15" s="1"/>
  <c r="V45" i="1"/>
  <c r="F81" i="15" s="1"/>
  <c r="AE47" i="1"/>
  <c r="F38" i="15" s="1"/>
  <c r="AK41" i="1"/>
  <c r="F99" i="15" s="1"/>
  <c r="P41" i="1"/>
  <c r="F59" i="15" s="1"/>
  <c r="V41" i="1"/>
  <c r="F79" i="15" s="1"/>
  <c r="AE43" i="1"/>
  <c r="F34" i="15" s="1"/>
  <c r="AK37" i="1"/>
  <c r="F97" i="15" s="1"/>
  <c r="P37" i="1"/>
  <c r="F57" i="15" s="1"/>
  <c r="V37" i="1"/>
  <c r="F77" i="15" s="1"/>
  <c r="AE39" i="1"/>
  <c r="F30" i="15" s="1"/>
  <c r="AK33" i="1"/>
  <c r="F95" i="15" s="1"/>
  <c r="P33" i="1"/>
  <c r="F55" i="15" s="1"/>
  <c r="V33" i="1"/>
  <c r="F75" i="15" s="1"/>
  <c r="AE35" i="1"/>
  <c r="F26" i="15" s="1"/>
  <c r="P29" i="1"/>
  <c r="F53" i="15" s="1"/>
  <c r="V29" i="1"/>
  <c r="F73" i="15" s="1"/>
  <c r="AE31" i="1"/>
  <c r="F22" i="15" s="1"/>
  <c r="AK25" i="1"/>
  <c r="F91" i="15" s="1"/>
  <c r="P25" i="1"/>
  <c r="F51" i="15" s="1"/>
  <c r="V25" i="1"/>
  <c r="F71" i="15" s="1"/>
  <c r="AE25" i="1"/>
  <c r="F18" i="15" s="1"/>
  <c r="AK21" i="1"/>
  <c r="F89" i="15" s="1"/>
  <c r="V21" i="1"/>
  <c r="F69" i="15" s="1"/>
  <c r="AE21" i="1"/>
  <c r="F14" i="15" s="1"/>
  <c r="P21" i="1"/>
  <c r="F49" i="15" s="1"/>
  <c r="AK17" i="1"/>
  <c r="F87" i="15" s="1"/>
  <c r="V17" i="1"/>
  <c r="F67" i="15" s="1"/>
  <c r="AE17" i="1"/>
  <c r="F10" i="15" s="1"/>
  <c r="P17" i="1"/>
  <c r="F47" i="15" s="1"/>
  <c r="AK13" i="1"/>
  <c r="F85" i="15" s="1"/>
  <c r="P13" i="1"/>
  <c r="F45" i="15" s="1"/>
  <c r="V13" i="1"/>
  <c r="F65" i="15" s="1"/>
  <c r="AE13" i="1"/>
  <c r="F6" i="15" s="1"/>
  <c r="AK47" i="1"/>
  <c r="G102" i="15" s="1"/>
  <c r="P47" i="1"/>
  <c r="F62" i="15" s="1"/>
  <c r="V47" i="1"/>
  <c r="F82" i="15" s="1"/>
  <c r="AE49" i="1"/>
  <c r="F40" i="15" s="1"/>
  <c r="AK46" i="1"/>
  <c r="P46"/>
  <c r="G61" i="15" s="1"/>
  <c r="V46" i="1"/>
  <c r="G81" i="15" s="1"/>
  <c r="AE48" i="1"/>
  <c r="F39" i="15" s="1"/>
  <c r="AK42" i="1"/>
  <c r="G99" i="15" s="1"/>
  <c r="P42" i="1"/>
  <c r="G59" i="15" s="1"/>
  <c r="V42" i="1"/>
  <c r="G79" i="15" s="1"/>
  <c r="AE44" i="1"/>
  <c r="F35" i="15" s="1"/>
  <c r="AK38" i="1"/>
  <c r="G97" i="15" s="1"/>
  <c r="P38" i="1"/>
  <c r="G57" i="15" s="1"/>
  <c r="V38" i="1"/>
  <c r="G77" i="15" s="1"/>
  <c r="AE40" i="1"/>
  <c r="F31" i="15" s="1"/>
  <c r="AK34" i="1"/>
  <c r="G95" i="15" s="1"/>
  <c r="P34" i="1"/>
  <c r="G55" i="15" s="1"/>
  <c r="V34" i="1"/>
  <c r="G75" i="15" s="1"/>
  <c r="AE36" i="1"/>
  <c r="F27" i="15" s="1"/>
  <c r="AK30" i="1"/>
  <c r="G93" i="15" s="1"/>
  <c r="P30" i="1"/>
  <c r="G53" i="15" s="1"/>
  <c r="V30" i="1"/>
  <c r="G73" i="15" s="1"/>
  <c r="AE32" i="1"/>
  <c r="F23" i="15" s="1"/>
  <c r="AK26" i="1"/>
  <c r="G91" i="15" s="1"/>
  <c r="P26" i="1"/>
  <c r="G51" i="15" s="1"/>
  <c r="V26" i="1"/>
  <c r="G71" i="15" s="1"/>
  <c r="AE26" i="1"/>
  <c r="F19" i="15" s="1"/>
  <c r="AK22" i="1"/>
  <c r="G89" i="15" s="1"/>
  <c r="P22" i="1"/>
  <c r="G49" i="15" s="1"/>
  <c r="V22" i="1"/>
  <c r="G69" i="15" s="1"/>
  <c r="AE22" i="1"/>
  <c r="F15" i="15" s="1"/>
  <c r="AK18" i="1"/>
  <c r="G87" i="15" s="1"/>
  <c r="V18" i="1"/>
  <c r="G67" i="15" s="1"/>
  <c r="P18" i="1"/>
  <c r="G47" i="15" s="1"/>
  <c r="AE18" i="1"/>
  <c r="F11" i="15" s="1"/>
  <c r="AK14" i="1"/>
  <c r="G85" i="15" s="1"/>
  <c r="P14" i="1"/>
  <c r="G45" i="15" s="1"/>
  <c r="V14" i="1"/>
  <c r="G65" i="15" s="1"/>
  <c r="AE14" i="1"/>
  <c r="F7" i="15" s="1"/>
  <c r="AK10" i="1"/>
  <c r="G83" i="15" s="1"/>
  <c r="V10" i="1"/>
  <c r="G63" i="15" s="1"/>
  <c r="P10" i="1"/>
  <c r="G43" i="15" s="1"/>
  <c r="AE10" i="1"/>
  <c r="F3" i="15" s="1"/>
  <c r="AK48" i="1"/>
  <c r="AE50"/>
  <c r="F41" i="15" s="1"/>
  <c r="P48" i="1"/>
  <c r="G62" i="15" s="1"/>
  <c r="V48" i="1"/>
  <c r="G82" i="15" s="1"/>
  <c r="AK43" i="1"/>
  <c r="F100" i="15" s="1"/>
  <c r="P43" i="1"/>
  <c r="F60" i="15" s="1"/>
  <c r="V43" i="1"/>
  <c r="F80" i="15" s="1"/>
  <c r="AE45" i="1"/>
  <c r="F36" i="15" s="1"/>
  <c r="AK39" i="1"/>
  <c r="F98" i="15" s="1"/>
  <c r="P39" i="1"/>
  <c r="F58" i="15" s="1"/>
  <c r="V39" i="1"/>
  <c r="F78" i="15" s="1"/>
  <c r="AE41" i="1"/>
  <c r="F32" i="15" s="1"/>
  <c r="AK35" i="1"/>
  <c r="F96" i="15" s="1"/>
  <c r="P35" i="1"/>
  <c r="F56" i="15" s="1"/>
  <c r="V35" i="1"/>
  <c r="F76" i="15" s="1"/>
  <c r="AE37" i="1"/>
  <c r="F28" i="15" s="1"/>
  <c r="AK31" i="1"/>
  <c r="F94" i="15" s="1"/>
  <c r="P31" i="1"/>
  <c r="F54" i="15" s="1"/>
  <c r="V31" i="1"/>
  <c r="F74" i="15" s="1"/>
  <c r="AE33" i="1"/>
  <c r="F24" i="15" s="1"/>
  <c r="AK27" i="1"/>
  <c r="F92" i="15" s="1"/>
  <c r="V27" i="1"/>
  <c r="F72" i="15" s="1"/>
  <c r="P27" i="1"/>
  <c r="F52" i="15" s="1"/>
  <c r="AE27" i="1"/>
  <c r="F20" i="15" s="1"/>
  <c r="AK23" i="1"/>
  <c r="F90" i="15" s="1"/>
  <c r="V23" i="1"/>
  <c r="F70" i="15" s="1"/>
  <c r="P23" i="1"/>
  <c r="F50" i="15" s="1"/>
  <c r="AE23" i="1"/>
  <c r="F16" i="15" s="1"/>
  <c r="AK19" i="1"/>
  <c r="F88" i="15" s="1"/>
  <c r="AE19" i="1"/>
  <c r="F12" i="15" s="1"/>
  <c r="P19" i="1"/>
  <c r="F48" i="15" s="1"/>
  <c r="V19" i="1"/>
  <c r="F68" i="15" s="1"/>
  <c r="AK15" i="1"/>
  <c r="F86" i="15" s="1"/>
  <c r="AE15" i="1"/>
  <c r="F8" i="15" s="1"/>
  <c r="P15" i="1"/>
  <c r="F46" i="15" s="1"/>
  <c r="V15" i="1"/>
  <c r="F66" i="15" s="1"/>
  <c r="AK11" i="1"/>
  <c r="F84" i="15" s="1"/>
  <c r="P11" i="1"/>
  <c r="F44" i="15" s="1"/>
  <c r="AE11" i="1"/>
  <c r="F4" i="15" s="1"/>
  <c r="V11" i="1"/>
  <c r="F64" i="15" s="1"/>
  <c r="AK40" i="1"/>
  <c r="G98" i="15" s="1"/>
  <c r="P40" i="1"/>
  <c r="G58" i="15" s="1"/>
  <c r="V40" i="1"/>
  <c r="G78" i="15" s="1"/>
  <c r="AE42" i="1"/>
  <c r="F33" i="15" s="1"/>
  <c r="AK32" i="1"/>
  <c r="G94" i="15" s="1"/>
  <c r="P32" i="1"/>
  <c r="G54" i="15" s="1"/>
  <c r="V32" i="1"/>
  <c r="G74" i="15" s="1"/>
  <c r="AE34" i="1"/>
  <c r="F25" i="15" s="1"/>
  <c r="AK20" i="1"/>
  <c r="G88" i="15" s="1"/>
  <c r="P20" i="1"/>
  <c r="G48" i="15" s="1"/>
  <c r="AE20" i="1"/>
  <c r="F13" i="15" s="1"/>
  <c r="V20" i="1"/>
  <c r="G68" i="15" s="1"/>
  <c r="AK29" i="1"/>
  <c r="F93" i="15" s="1"/>
  <c r="AK9" i="1"/>
  <c r="F83" i="15" s="1"/>
  <c r="V9" i="1"/>
  <c r="F63" i="15" s="1"/>
  <c r="BF29" i="1" l="1"/>
  <c r="X162" i="15"/>
  <c r="F102"/>
  <c r="G101"/>
  <c r="Z162" l="1"/>
  <c r="Z161"/>
</calcChain>
</file>

<file path=xl/connections.xml><?xml version="1.0" encoding="utf-8"?>
<connections xmlns="http://schemas.openxmlformats.org/spreadsheetml/2006/main">
  <connection id="1" name="R4-1" type="6" refreshedVersion="3" background="1" saveData="1">
    <textPr codePage="932" sourceFile="C:\Users\super\OneDrive\ドキュメント\ぱそやろ運営本部\大会運営\その他の協会連盟大会\西宮市\庶務(妹尾さんからの引継ぎ)資料\R4-1.tab">
      <textFields count="7">
        <textField/>
        <textField/>
        <textField/>
        <textField/>
        <textField/>
        <textField/>
        <textField/>
      </textFields>
    </textPr>
  </connection>
  <connection id="2" name="R4-2" type="6" refreshedVersion="3" background="1" saveData="1">
    <textPr codePage="932" sourceFile="C:\Users\super\OneDrive\ドキュメント\ぱそやろ運営本部\大会運営\その他の協会連盟大会\西宮市\庶務(妹尾さんからの引継ぎ)資料\R4-2.tab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<sst xmlns="http://schemas.openxmlformats.org/spreadsheetml/2006/main" count="8721" uniqueCount="3268">
  <si>
    <t>性別</t>
    <rPh sb="0" eb="2">
      <t>セイベツ</t>
    </rPh>
    <phoneticPr fontId="2"/>
  </si>
  <si>
    <t>男</t>
    <rPh sb="0" eb="1">
      <t>オトコ</t>
    </rPh>
    <phoneticPr fontId="2"/>
  </si>
  <si>
    <t>山田</t>
    <rPh sb="0" eb="2">
      <t>ヤマダ</t>
    </rPh>
    <phoneticPr fontId="2"/>
  </si>
  <si>
    <t>太朗</t>
    <phoneticPr fontId="1"/>
  </si>
  <si>
    <t>たろう</t>
    <phoneticPr fontId="2"/>
  </si>
  <si>
    <t>やまだ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</si>
  <si>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</si>
  <si>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</si>
  <si>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団体名</t>
    <rPh sb="0" eb="3">
      <t>ダンタイメイ</t>
    </rPh>
    <phoneticPr fontId="1"/>
  </si>
  <si>
    <t>姓(ふり)</t>
    <rPh sb="0" eb="1">
      <t>セイ</t>
    </rPh>
    <phoneticPr fontId="1"/>
  </si>
  <si>
    <t>名(ふり)</t>
    <rPh sb="0" eb="1">
      <t>メイ</t>
    </rPh>
    <phoneticPr fontId="1"/>
  </si>
  <si>
    <t>学年</t>
    <rPh sb="0" eb="2">
      <t>ガクネン</t>
    </rPh>
    <phoneticPr fontId="1"/>
  </si>
  <si>
    <t>rank</t>
    <phoneticPr fontId="1"/>
  </si>
  <si>
    <t>選択
番号</t>
    <rPh sb="0" eb="2">
      <t>センタク</t>
    </rPh>
    <rPh sb="3" eb="5">
      <t>バンゴウ</t>
    </rPh>
    <phoneticPr fontId="1"/>
  </si>
  <si>
    <t>姓　　名</t>
    <rPh sb="0" eb="1">
      <t>セイ</t>
    </rPh>
    <rPh sb="3" eb="4">
      <t>ナ</t>
    </rPh>
    <phoneticPr fontId="1"/>
  </si>
  <si>
    <t>(例)</t>
    <rPh sb="1" eb="2">
      <t>レイ</t>
    </rPh>
    <phoneticPr fontId="2"/>
  </si>
  <si>
    <t>読込選手名１＿団体名１</t>
  </si>
  <si>
    <t>読込選手名２団体名２</t>
  </si>
  <si>
    <t>ランク</t>
  </si>
  <si>
    <t>selectclub</t>
  </si>
  <si>
    <t>複ペアー</t>
    <rPh sb="0" eb="1">
      <t>フク</t>
    </rPh>
    <phoneticPr fontId="14"/>
  </si>
  <si>
    <t>読込種目略称</t>
    <rPh sb="0" eb="2">
      <t>ヨミコミ</t>
    </rPh>
    <rPh sb="2" eb="4">
      <t>シュモク</t>
    </rPh>
    <rPh sb="4" eb="6">
      <t>リャクショウ</t>
    </rPh>
    <phoneticPr fontId="1"/>
  </si>
  <si>
    <t>種目</t>
    <rPh sb="0" eb="2">
      <t>シュモク</t>
    </rPh>
    <phoneticPr fontId="1"/>
  </si>
  <si>
    <t>申込数</t>
    <rPh sb="0" eb="3">
      <t>モウシコミスウ</t>
    </rPh>
    <phoneticPr fontId="1"/>
  </si>
  <si>
    <t>参加料</t>
    <rPh sb="0" eb="3">
      <t>サンカリョウ</t>
    </rPh>
    <phoneticPr fontId="1"/>
  </si>
  <si>
    <t>年齢</t>
    <rPh sb="0" eb="2">
      <t>ネンレイ</t>
    </rPh>
    <phoneticPr fontId="1"/>
  </si>
  <si>
    <t>申込者</t>
  </si>
  <si>
    <t>団体名</t>
    <rPh sb="0" eb="3">
      <t>ダンタイメイ</t>
    </rPh>
    <phoneticPr fontId="1"/>
  </si>
  <si>
    <t>携帯</t>
    <rPh sb="0" eb="2">
      <t>ケイタイ</t>
    </rPh>
    <phoneticPr fontId="1"/>
  </si>
  <si>
    <t>参加合計</t>
    <rPh sb="0" eb="2">
      <t>サンカ</t>
    </rPh>
    <rPh sb="2" eb="4">
      <t>ゴウケイ</t>
    </rPh>
    <phoneticPr fontId="1"/>
  </si>
  <si>
    <t>学年１</t>
    <rPh sb="0" eb="2">
      <t>ガクネン</t>
    </rPh>
    <phoneticPr fontId="14"/>
  </si>
  <si>
    <t>学年２</t>
    <rPh sb="0" eb="2">
      <t>ガクネン</t>
    </rPh>
    <phoneticPr fontId="14"/>
  </si>
  <si>
    <t>no1</t>
    <phoneticPr fontId="1"/>
  </si>
  <si>
    <t>no2</t>
    <phoneticPr fontId="1"/>
  </si>
  <si>
    <t>年齢１</t>
    <rPh sb="0" eb="2">
      <t>ネンレイ</t>
    </rPh>
    <phoneticPr fontId="14"/>
  </si>
  <si>
    <t>年齢２</t>
    <rPh sb="0" eb="2">
      <t>ネンレイ</t>
    </rPh>
    <phoneticPr fontId="14"/>
  </si>
  <si>
    <t>読込選手１団体名</t>
    <rPh sb="2" eb="4">
      <t>センシュ</t>
    </rPh>
    <phoneticPr fontId="1"/>
  </si>
  <si>
    <t>申込団体</t>
    <rPh sb="0" eb="2">
      <t>モウシコミ</t>
    </rPh>
    <rPh sb="2" eb="4">
      <t>ダンタイ</t>
    </rPh>
    <phoneticPr fontId="1"/>
  </si>
  <si>
    <t>ダブルス</t>
    <phoneticPr fontId="1"/>
  </si>
  <si>
    <t>姓名</t>
  </si>
  <si>
    <t>姓名ふりがな</t>
  </si>
  <si>
    <t>申込フラグ</t>
    <rPh sb="0" eb="2">
      <t>モウシコミ</t>
    </rPh>
    <phoneticPr fontId="1"/>
  </si>
  <si>
    <t>申込団体</t>
    <rPh sb="0" eb="2">
      <t>モウシコミ</t>
    </rPh>
    <rPh sb="2" eb="4">
      <t>ダンタイ</t>
    </rPh>
    <phoneticPr fontId="1"/>
  </si>
  <si>
    <t>種目属性</t>
    <rPh sb="0" eb="4">
      <t>シュモクゾクセイ</t>
    </rPh>
    <phoneticPr fontId="14"/>
  </si>
  <si>
    <t>単</t>
    <rPh sb="0" eb="1">
      <t>タン</t>
    </rPh>
    <phoneticPr fontId="1"/>
  </si>
  <si>
    <t>個人データ</t>
    <rPh sb="0" eb="2">
      <t>コジン</t>
    </rPh>
    <phoneticPr fontId="1"/>
  </si>
  <si>
    <t>氏名１</t>
    <rPh sb="0" eb="2">
      <t>シメイ</t>
    </rPh>
    <phoneticPr fontId="1"/>
  </si>
  <si>
    <t>氏名２</t>
    <rPh sb="0" eb="2">
      <t>シメイ</t>
    </rPh>
    <phoneticPr fontId="1"/>
  </si>
  <si>
    <t>ふり１</t>
    <phoneticPr fontId="1"/>
  </si>
  <si>
    <t>ふり２</t>
  </si>
  <si>
    <t>申込団体名</t>
    <rPh sb="0" eb="2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</si>
  <si>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</si>
  <si>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2021/*/*</t>
    <phoneticPr fontId="1"/>
  </si>
  <si>
    <t>団体名</t>
    <rPh sb="0" eb="3">
      <t>ダンタイメイ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</si>
  <si>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</si>
  <si>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</si>
  <si>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
選択</t>
    <rPh sb="0" eb="2">
      <t>シュモク</t>
    </rPh>
    <rPh sb="3" eb="5">
      <t>センタク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</si>
  <si>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</si>
  <si>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</si>
  <si>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混合</t>
    <rPh sb="0" eb="2">
      <t>コンゴウ</t>
    </rPh>
    <phoneticPr fontId="1"/>
  </si>
  <si>
    <t>ＧＯＧＯ</t>
  </si>
  <si>
    <t>西宮</t>
  </si>
  <si>
    <t>ＳＫＹ　ＦＡＬＬ</t>
  </si>
  <si>
    <t>ＰＡＮＤＯＲＡ</t>
  </si>
  <si>
    <t>フレッシュ三田</t>
  </si>
  <si>
    <t>武庫ＢＣ</t>
  </si>
  <si>
    <t>団体名</t>
    <rPh sb="0" eb="2">
      <t>ダンタイ</t>
    </rPh>
    <rPh sb="2" eb="3">
      <t>メイ</t>
    </rPh>
    <phoneticPr fontId="1"/>
  </si>
  <si>
    <t>男子が上</t>
    <rPh sb="0" eb="2">
      <t>ダンシ</t>
    </rPh>
    <rPh sb="3" eb="4">
      <t>ウエ</t>
    </rPh>
    <phoneticPr fontId="1"/>
  </si>
  <si>
    <t>女子が下</t>
    <rPh sb="0" eb="2">
      <t>ジョシ</t>
    </rPh>
    <rPh sb="3" eb="4">
      <t>シタ</t>
    </rPh>
    <phoneticPr fontId="1"/>
  </si>
  <si>
    <t>申し込み団体</t>
    <rPh sb="0" eb="1">
      <t>モウ</t>
    </rPh>
    <rPh sb="2" eb="3">
      <t>コ</t>
    </rPh>
    <rPh sb="4" eb="6">
      <t>ダンタイ</t>
    </rPh>
    <phoneticPr fontId="1"/>
  </si>
  <si>
    <t>申込者</t>
    <rPh sb="0" eb="3">
      <t>モウシコミシャ</t>
    </rPh>
    <phoneticPr fontId="1"/>
  </si>
  <si>
    <t>携帯番号</t>
    <rPh sb="0" eb="2">
      <t>ケイタイ</t>
    </rPh>
    <rPh sb="2" eb="4">
      <t>バンゴウ</t>
    </rPh>
    <phoneticPr fontId="1"/>
  </si>
  <si>
    <t>印</t>
    <rPh sb="0" eb="1">
      <t>イン</t>
    </rPh>
    <phoneticPr fontId="1"/>
  </si>
  <si>
    <t>領収書の有無</t>
    <rPh sb="0" eb="3">
      <t>リョウシュウショ</t>
    </rPh>
    <rPh sb="4" eb="6">
      <t>ユウム</t>
    </rPh>
    <phoneticPr fontId="1"/>
  </si>
  <si>
    <t>　クラブ内(他のチームも含む)選手登録</t>
    <rPh sb="4" eb="5">
      <t>ナイ</t>
    </rPh>
    <rPh sb="6" eb="7">
      <t>タ</t>
    </rPh>
    <rPh sb="12" eb="13">
      <t>フク</t>
    </rPh>
    <rPh sb="15" eb="17">
      <t>センシュ</t>
    </rPh>
    <rPh sb="17" eb="19">
      <t>トウロク</t>
    </rPh>
    <phoneticPr fontId="1"/>
  </si>
  <si>
    <t>たけのこ</t>
  </si>
  <si>
    <t>わかば</t>
  </si>
  <si>
    <t>空の翼</t>
  </si>
  <si>
    <t>Ｓｕｐｅｒ　Ｂｉｒｄ</t>
  </si>
  <si>
    <t>山口中学校</t>
  </si>
  <si>
    <t>ＫＡＩＭＥＩ</t>
  </si>
  <si>
    <t>カマリンＢＣ</t>
  </si>
  <si>
    <t>夙川エンジョイ</t>
  </si>
  <si>
    <t>ＤＡＮ・ＤＡＮ・ＤＡＮ</t>
  </si>
  <si>
    <t>ポテトチップス</t>
  </si>
  <si>
    <t>塩瀬中学校</t>
  </si>
  <si>
    <t>清廉</t>
  </si>
  <si>
    <t>Ｂｕｌｕｔａｎｇｋｉｓ</t>
  </si>
  <si>
    <t>登録済クラブ</t>
    <rPh sb="0" eb="2">
      <t>トウロク</t>
    </rPh>
    <rPh sb="2" eb="3">
      <t>スミ</t>
    </rPh>
    <phoneticPr fontId="1"/>
  </si>
  <si>
    <t>登録済クラブ団体名</t>
    <rPh sb="0" eb="2">
      <t>トウロク</t>
    </rPh>
    <rPh sb="2" eb="3">
      <t>スミ</t>
    </rPh>
    <rPh sb="6" eb="8">
      <t>ダンタイ</t>
    </rPh>
    <rPh sb="8" eb="9">
      <t>メイ</t>
    </rPh>
    <phoneticPr fontId="1"/>
  </si>
  <si>
    <t>フリー</t>
  </si>
  <si>
    <t>塩瀬中</t>
  </si>
  <si>
    <t>原</t>
  </si>
  <si>
    <t>荒木</t>
  </si>
  <si>
    <t>細見</t>
  </si>
  <si>
    <t>植田</t>
  </si>
  <si>
    <t>大手前大学</t>
  </si>
  <si>
    <t>淺倉</t>
  </si>
  <si>
    <t>ＳＣ２１甲陽園</t>
  </si>
  <si>
    <t>ゴリラスマッシュ</t>
  </si>
  <si>
    <t>スカイシャトルズ</t>
  </si>
  <si>
    <t>椛島</t>
  </si>
  <si>
    <t>宮内</t>
  </si>
  <si>
    <t>大社</t>
  </si>
  <si>
    <t>中山</t>
  </si>
  <si>
    <t>長坂中学校</t>
  </si>
  <si>
    <t>福田</t>
  </si>
  <si>
    <t>藍中学校</t>
  </si>
  <si>
    <t>市西高</t>
  </si>
  <si>
    <t>上ヶ原</t>
  </si>
  <si>
    <t>ＳＣ２１山口</t>
  </si>
  <si>
    <t>甲南ラッセン</t>
  </si>
  <si>
    <t>品川</t>
  </si>
  <si>
    <t>林</t>
  </si>
  <si>
    <t>宮部</t>
  </si>
  <si>
    <r>
      <t xml:space="preserve">生年月日は
通常不要
</t>
    </r>
    <r>
      <rPr>
        <b/>
        <sz val="10"/>
        <color rgb="FFFF0000"/>
        <rFont val="ＭＳ Ｐゴシック"/>
        <family val="3"/>
        <charset val="128"/>
      </rPr>
      <t>（年代別等のみ）</t>
    </r>
    <rPh sb="0" eb="4">
      <t>セイネンガッピ</t>
    </rPh>
    <rPh sb="6" eb="8">
      <t>ツウジョウ</t>
    </rPh>
    <rPh sb="8" eb="10">
      <t>フヨウ</t>
    </rPh>
    <rPh sb="12" eb="14">
      <t>ネンダイ</t>
    </rPh>
    <rPh sb="14" eb="15">
      <t>ベツ</t>
    </rPh>
    <rPh sb="15" eb="16">
      <t>トウ</t>
    </rPh>
    <phoneticPr fontId="1"/>
  </si>
  <si>
    <t>選手
番号</t>
    <rPh sb="0" eb="2">
      <t>センシュ</t>
    </rPh>
    <rPh sb="3" eb="5">
      <t>バンゴウ</t>
    </rPh>
    <phoneticPr fontId="1"/>
  </si>
  <si>
    <t>選手番号に姓名の番号を入力</t>
    <rPh sb="5" eb="7">
      <t>セイメイ</t>
    </rPh>
    <rPh sb="8" eb="10">
      <t>バンゴウ</t>
    </rPh>
    <rPh sb="11" eb="13">
      <t>ニュウリョク</t>
    </rPh>
    <phoneticPr fontId="1"/>
  </si>
  <si>
    <t>男子・女子　複　申込書　（個人戦）</t>
    <rPh sb="0" eb="2">
      <t>ダンシ</t>
    </rPh>
    <rPh sb="3" eb="5">
      <t>ジョシ</t>
    </rPh>
    <phoneticPr fontId="1"/>
  </si>
  <si>
    <t>男子・女子単　Ι　混合複　申込書　（個人戦）</t>
    <rPh sb="0" eb="2">
      <t>ダンシ</t>
    </rPh>
    <rPh sb="3" eb="5">
      <t>ジョシ</t>
    </rPh>
    <rPh sb="9" eb="12">
      <t>コンゴウフク</t>
    </rPh>
    <phoneticPr fontId="1"/>
  </si>
  <si>
    <t>男子団体戦申込</t>
    <rPh sb="0" eb="2">
      <t>ダンシ</t>
    </rPh>
    <phoneticPr fontId="1"/>
  </si>
  <si>
    <t>女子団体戦申込</t>
    <rPh sb="0" eb="2">
      <t>ジョシ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</si>
  <si>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</si>
  <si>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</si>
  <si>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</si>
  <si>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</si>
  <si>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</si>
  <si>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</si>
  <si>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</si>
  <si>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</si>
  <si>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MA/MB/MC
以上の選択して下さい</t>
    <rPh sb="9" eb="11">
      <t>イジョウ</t>
    </rPh>
    <rPh sb="12" eb="14">
      <t>センタク</t>
    </rPh>
    <rPh sb="16" eb="17">
      <t>クダ</t>
    </rPh>
    <phoneticPr fontId="1"/>
  </si>
  <si>
    <t>WDC</t>
    <phoneticPr fontId="1"/>
  </si>
  <si>
    <t>MSA</t>
    <phoneticPr fontId="1"/>
  </si>
  <si>
    <t>MSB</t>
    <phoneticPr fontId="1"/>
  </si>
  <si>
    <t>MSC</t>
    <phoneticPr fontId="1"/>
  </si>
  <si>
    <t>WSA</t>
    <phoneticPr fontId="1"/>
  </si>
  <si>
    <t>WSB</t>
    <phoneticPr fontId="1"/>
  </si>
  <si>
    <t>参加集計団体戦</t>
    <rPh sb="4" eb="6">
      <t>ダンタイ</t>
    </rPh>
    <rPh sb="6" eb="7">
      <t>セン</t>
    </rPh>
    <phoneticPr fontId="1"/>
  </si>
  <si>
    <t>参加集計個人戦</t>
    <rPh sb="4" eb="7">
      <t>コジンセン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</si>
  <si>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</si>
  <si>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</si>
  <si>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団体戦</t>
    <rPh sb="0" eb="3">
      <t>ダンタイセン</t>
    </rPh>
    <phoneticPr fontId="1"/>
  </si>
  <si>
    <t>種目</t>
    <rPh sb="0" eb="2">
      <t>シュモク</t>
    </rPh>
    <phoneticPr fontId="36"/>
  </si>
  <si>
    <t>略称</t>
    <rPh sb="0" eb="2">
      <t>リャクショウ</t>
    </rPh>
    <phoneticPr fontId="1"/>
  </si>
  <si>
    <t>団体名</t>
    <rPh sb="0" eb="2">
      <t>ダンタイ</t>
    </rPh>
    <rPh sb="2" eb="3">
      <t>メイ</t>
    </rPh>
    <phoneticPr fontId="36"/>
  </si>
  <si>
    <t>属性</t>
    <rPh sb="0" eb="2">
      <t>ゾクセイ</t>
    </rPh>
    <phoneticPr fontId="36"/>
  </si>
  <si>
    <t>大会名選択⇒</t>
    <rPh sb="0" eb="2">
      <t>タイカイ</t>
    </rPh>
    <rPh sb="3" eb="5">
      <t>センタク</t>
    </rPh>
    <phoneticPr fontId="1"/>
  </si>
  <si>
    <t>2000円</t>
    <rPh sb="4" eb="5">
      <t>エン</t>
    </rPh>
    <phoneticPr fontId="1"/>
  </si>
  <si>
    <t>複　1組</t>
    <rPh sb="0" eb="1">
      <t>フク</t>
    </rPh>
    <rPh sb="3" eb="4">
      <t>クミ</t>
    </rPh>
    <phoneticPr fontId="1"/>
  </si>
  <si>
    <t>単　1名</t>
    <rPh sb="0" eb="1">
      <t>タン</t>
    </rPh>
    <rPh sb="3" eb="4">
      <t>メイ</t>
    </rPh>
    <phoneticPr fontId="1"/>
  </si>
  <si>
    <t>1000円</t>
    <rPh sb="4" eb="5">
      <t>エン</t>
    </rPh>
    <phoneticPr fontId="1"/>
  </si>
  <si>
    <t>データ内不要</t>
    <rPh sb="3" eb="4">
      <t>ナイ</t>
    </rPh>
    <rPh sb="4" eb="6">
      <t>フヨウ</t>
    </rPh>
    <phoneticPr fontId="1"/>
  </si>
  <si>
    <t>印刷後　押し印</t>
    <rPh sb="0" eb="3">
      <t>インサツゴ</t>
    </rPh>
    <rPh sb="4" eb="5">
      <t>オ</t>
    </rPh>
    <rPh sb="6" eb="7">
      <t>イン</t>
    </rPh>
    <phoneticPr fontId="1"/>
  </si>
  <si>
    <t>印刷について</t>
    <rPh sb="0" eb="2">
      <t>インサツ</t>
    </rPh>
    <phoneticPr fontId="1"/>
  </si>
  <si>
    <t>　　シートを印刷してください。
　　1ページ　男子複
　　2ページ　単と混合
　　3ページ　団体
　　4ページ　集計
　　以上4ページ印刷されます。
　　必要なページを印刷してください。</t>
    <rPh sb="6" eb="8">
      <t>インサツ</t>
    </rPh>
    <rPh sb="24" eb="27">
      <t>ダンシフク</t>
    </rPh>
    <rPh sb="35" eb="36">
      <t>タン</t>
    </rPh>
    <rPh sb="37" eb="39">
      <t>コンゴウ</t>
    </rPh>
    <rPh sb="47" eb="49">
      <t>ダンタイ</t>
    </rPh>
    <rPh sb="57" eb="59">
      <t>シュウケイ</t>
    </rPh>
    <rPh sb="62" eb="64">
      <t>イジョウ</t>
    </rPh>
    <rPh sb="68" eb="70">
      <t>インサツ</t>
    </rPh>
    <rPh sb="78" eb="80">
      <t>ヒツヨウ</t>
    </rPh>
    <rPh sb="85" eb="87">
      <t>インサツ</t>
    </rPh>
    <phoneticPr fontId="1"/>
  </si>
  <si>
    <t>西宮市民大会</t>
    <rPh sb="0" eb="6">
      <t>ニシノミヤシミンタイカイ</t>
    </rPh>
    <phoneticPr fontId="1"/>
  </si>
  <si>
    <t>西宮市民大会の時のみ
”〇”を選択してください</t>
    <rPh sb="0" eb="6">
      <t>ニシノミヤシミンタイカイ</t>
    </rPh>
    <rPh sb="7" eb="8">
      <t>トキ</t>
    </rPh>
    <rPh sb="15" eb="17">
      <t>センタク</t>
    </rPh>
    <phoneticPr fontId="1"/>
  </si>
  <si>
    <t>下記に申込作成要領があります。</t>
    <rPh sb="0" eb="2">
      <t>カキ</t>
    </rPh>
    <rPh sb="3" eb="5">
      <t>モウシコミ</t>
    </rPh>
    <rPh sb="5" eb="7">
      <t>サクセイ</t>
    </rPh>
    <rPh sb="7" eb="9">
      <t>ヨウリョウ</t>
    </rPh>
    <phoneticPr fontId="1"/>
  </si>
  <si>
    <t>荒尾</t>
  </si>
  <si>
    <t>直隆</t>
  </si>
  <si>
    <t>あらお</t>
  </si>
  <si>
    <t>なおたか</t>
  </si>
  <si>
    <t>男</t>
  </si>
  <si>
    <t>市岡</t>
  </si>
  <si>
    <t>大輔</t>
  </si>
  <si>
    <t>いちおか</t>
  </si>
  <si>
    <t>だいすけ</t>
  </si>
  <si>
    <t>伊藤</t>
  </si>
  <si>
    <t>圭</t>
  </si>
  <si>
    <t>いとう</t>
  </si>
  <si>
    <t>けい</t>
  </si>
  <si>
    <t>王元</t>
  </si>
  <si>
    <t>霖</t>
  </si>
  <si>
    <t>おうげん</t>
  </si>
  <si>
    <t>りん</t>
  </si>
  <si>
    <t>岡田上</t>
  </si>
  <si>
    <t>誠</t>
  </si>
  <si>
    <t>おかだうえ</t>
  </si>
  <si>
    <t>まこと</t>
  </si>
  <si>
    <t>北</t>
  </si>
  <si>
    <t>和真</t>
  </si>
  <si>
    <t>きた</t>
  </si>
  <si>
    <t>かずま</t>
  </si>
  <si>
    <t>北野</t>
  </si>
  <si>
    <t>陽介</t>
  </si>
  <si>
    <t>きたの</t>
  </si>
  <si>
    <t>ようすけ</t>
  </si>
  <si>
    <t>蔵本</t>
  </si>
  <si>
    <t>英二</t>
  </si>
  <si>
    <t>くらもと</t>
  </si>
  <si>
    <t>えいじ</t>
  </si>
  <si>
    <t>黒田</t>
  </si>
  <si>
    <t>勝己</t>
  </si>
  <si>
    <t>くろだ</t>
  </si>
  <si>
    <t>かつみ</t>
  </si>
  <si>
    <t>小西</t>
  </si>
  <si>
    <t>湧也</t>
  </si>
  <si>
    <t>こにし</t>
  </si>
  <si>
    <t>ゆうや</t>
  </si>
  <si>
    <t>坂井</t>
  </si>
  <si>
    <t>隆之</t>
  </si>
  <si>
    <t>さかい</t>
  </si>
  <si>
    <t>たかゆき</t>
  </si>
  <si>
    <t>坂田</t>
  </si>
  <si>
    <t>浩昭</t>
  </si>
  <si>
    <t>さかた</t>
  </si>
  <si>
    <t>ひろあき</t>
  </si>
  <si>
    <t>柴田</t>
  </si>
  <si>
    <t>泰智</t>
  </si>
  <si>
    <t>しばた</t>
  </si>
  <si>
    <t>たいち</t>
  </si>
  <si>
    <t>哲志</t>
  </si>
  <si>
    <t>まさゆき</t>
  </si>
  <si>
    <t>高柳</t>
  </si>
  <si>
    <t>圭介</t>
  </si>
  <si>
    <t>たかやなぎ</t>
  </si>
  <si>
    <t>けいすけ</t>
  </si>
  <si>
    <t>田中</t>
  </si>
  <si>
    <t>雅巨</t>
  </si>
  <si>
    <t>たなか</t>
  </si>
  <si>
    <t>まさおみ</t>
  </si>
  <si>
    <t>田野</t>
  </si>
  <si>
    <t>克幸</t>
  </si>
  <si>
    <t>たの</t>
  </si>
  <si>
    <t>かつゆき</t>
  </si>
  <si>
    <t>坪井</t>
  </si>
  <si>
    <t>光明</t>
  </si>
  <si>
    <t>つぼい</t>
  </si>
  <si>
    <t>こうめい</t>
  </si>
  <si>
    <t>長沼</t>
  </si>
  <si>
    <t>亨</t>
  </si>
  <si>
    <t>ながぬま</t>
  </si>
  <si>
    <t>あつし</t>
  </si>
  <si>
    <t>中野</t>
  </si>
  <si>
    <t>肇</t>
  </si>
  <si>
    <t>なかの</t>
  </si>
  <si>
    <t>はじめ</t>
  </si>
  <si>
    <t>中間</t>
  </si>
  <si>
    <t>達也</t>
  </si>
  <si>
    <t>なかま</t>
  </si>
  <si>
    <t>たつや</t>
  </si>
  <si>
    <t>永吉</t>
  </si>
  <si>
    <t>達人</t>
  </si>
  <si>
    <t>ながよし</t>
  </si>
  <si>
    <t>たつと</t>
  </si>
  <si>
    <t>七ツ谷</t>
  </si>
  <si>
    <t>祐太</t>
  </si>
  <si>
    <t>ななつたに</t>
  </si>
  <si>
    <t>ゆうた</t>
  </si>
  <si>
    <t>野田</t>
  </si>
  <si>
    <t>勝</t>
  </si>
  <si>
    <t>のだ</t>
  </si>
  <si>
    <t>まさる</t>
  </si>
  <si>
    <t>細谷</t>
  </si>
  <si>
    <t>隆雄</t>
  </si>
  <si>
    <t>ほそや</t>
  </si>
  <si>
    <t>たかお</t>
  </si>
  <si>
    <t>松崎</t>
  </si>
  <si>
    <t>邦彦</t>
  </si>
  <si>
    <t>まつざき</t>
  </si>
  <si>
    <t>くにひこ</t>
  </si>
  <si>
    <t>矢野</t>
  </si>
  <si>
    <t>博之</t>
  </si>
  <si>
    <t>やの</t>
  </si>
  <si>
    <t>ひろゆき</t>
  </si>
  <si>
    <t>奈緒美</t>
  </si>
  <si>
    <t>なおみ</t>
  </si>
  <si>
    <t>女</t>
  </si>
  <si>
    <t>板垣</t>
  </si>
  <si>
    <t>邦江</t>
  </si>
  <si>
    <t>いたがき</t>
  </si>
  <si>
    <t>くにえ</t>
  </si>
  <si>
    <t>羽那</t>
  </si>
  <si>
    <t>はな</t>
  </si>
  <si>
    <t>昭子</t>
  </si>
  <si>
    <t>あきこ</t>
  </si>
  <si>
    <t>美紀子</t>
  </si>
  <si>
    <t>みきこ</t>
  </si>
  <si>
    <t>梶田</t>
  </si>
  <si>
    <t>希美世</t>
  </si>
  <si>
    <t>かじた</t>
  </si>
  <si>
    <t>きみよ</t>
  </si>
  <si>
    <t>勝見</t>
  </si>
  <si>
    <t>由紀</t>
  </si>
  <si>
    <t>ゆき</t>
  </si>
  <si>
    <t>狩野</t>
  </si>
  <si>
    <t>千香</t>
  </si>
  <si>
    <t>かりの</t>
  </si>
  <si>
    <t>ちか</t>
  </si>
  <si>
    <t>北岡</t>
  </si>
  <si>
    <t>郷恵</t>
  </si>
  <si>
    <t>きたおか</t>
  </si>
  <si>
    <t>さとえ</t>
  </si>
  <si>
    <t>群司</t>
  </si>
  <si>
    <t>さとみ</t>
  </si>
  <si>
    <t>ぐんじ</t>
  </si>
  <si>
    <t>佐藤</t>
  </si>
  <si>
    <t>蓮花</t>
  </si>
  <si>
    <t>さとう</t>
  </si>
  <si>
    <t>れんか</t>
  </si>
  <si>
    <t>真理</t>
  </si>
  <si>
    <t>まり</t>
  </si>
  <si>
    <t>多田</t>
  </si>
  <si>
    <t>若夏</t>
  </si>
  <si>
    <t>ただ</t>
  </si>
  <si>
    <t>わかな</t>
  </si>
  <si>
    <t>晴夏</t>
  </si>
  <si>
    <t>はるか</t>
  </si>
  <si>
    <t>角邑</t>
  </si>
  <si>
    <t>理架</t>
  </si>
  <si>
    <t>つのむら</t>
  </si>
  <si>
    <t>りか</t>
  </si>
  <si>
    <t>夏梅</t>
  </si>
  <si>
    <t>史子</t>
  </si>
  <si>
    <t>なつうめ</t>
  </si>
  <si>
    <t>ふみこ</t>
  </si>
  <si>
    <t>野口</t>
  </si>
  <si>
    <t>貴子</t>
  </si>
  <si>
    <t>のぐち</t>
  </si>
  <si>
    <t>たかこ</t>
  </si>
  <si>
    <t>野矢</t>
  </si>
  <si>
    <t>恭子</t>
  </si>
  <si>
    <t>のや</t>
  </si>
  <si>
    <t>きょうこ</t>
  </si>
  <si>
    <t>服部</t>
  </si>
  <si>
    <t>真理子</t>
  </si>
  <si>
    <t>はっとり</t>
  </si>
  <si>
    <t>まりこ</t>
  </si>
  <si>
    <t>藤井</t>
  </si>
  <si>
    <t>法子</t>
  </si>
  <si>
    <t>ふじい</t>
  </si>
  <si>
    <t>のりこ</t>
  </si>
  <si>
    <t>細川</t>
  </si>
  <si>
    <t>麻由美</t>
  </si>
  <si>
    <t>ほそかわ</t>
  </si>
  <si>
    <t>まゆみ</t>
  </si>
  <si>
    <t>堀田</t>
  </si>
  <si>
    <t>裕恵</t>
  </si>
  <si>
    <t>ほりた</t>
  </si>
  <si>
    <t>ひろえ</t>
  </si>
  <si>
    <t>的場</t>
  </si>
  <si>
    <t>由美</t>
  </si>
  <si>
    <t>まとば</t>
  </si>
  <si>
    <t>ゆみ</t>
  </si>
  <si>
    <t>三好</t>
  </si>
  <si>
    <t>綾子</t>
  </si>
  <si>
    <t>みよし</t>
  </si>
  <si>
    <t>あやこ</t>
  </si>
  <si>
    <t>寿代</t>
  </si>
  <si>
    <t>すみよ</t>
  </si>
  <si>
    <t>山田</t>
  </si>
  <si>
    <t>直美</t>
  </si>
  <si>
    <t>やまだ</t>
  </si>
  <si>
    <t>山本</t>
  </si>
  <si>
    <t>修子</t>
  </si>
  <si>
    <t>やまもと</t>
  </si>
  <si>
    <t>しゅうこ</t>
  </si>
  <si>
    <t>梨絵奈</t>
  </si>
  <si>
    <t>りえな</t>
  </si>
  <si>
    <t>吉井</t>
  </si>
  <si>
    <t>仁美</t>
  </si>
  <si>
    <t>よしい</t>
  </si>
  <si>
    <t>ひとみ</t>
  </si>
  <si>
    <t>飯島</t>
  </si>
  <si>
    <t>陸</t>
  </si>
  <si>
    <t>いいじま</t>
  </si>
  <si>
    <t>りく</t>
  </si>
  <si>
    <t>今泉</t>
  </si>
  <si>
    <t>新也</t>
  </si>
  <si>
    <t>いまいずみ</t>
  </si>
  <si>
    <t>しんや</t>
  </si>
  <si>
    <t>中村</t>
  </si>
  <si>
    <t>かつ子</t>
  </si>
  <si>
    <t>なかむら</t>
  </si>
  <si>
    <t>かつこ</t>
  </si>
  <si>
    <t>なかやま</t>
  </si>
  <si>
    <t>憲明</t>
  </si>
  <si>
    <t>のりあき</t>
  </si>
  <si>
    <t>村上</t>
  </si>
  <si>
    <t>むらかみ</t>
  </si>
  <si>
    <t>あつこ</t>
  </si>
  <si>
    <t>鷲野</t>
  </si>
  <si>
    <t>正憲</t>
  </si>
  <si>
    <t>わしの</t>
  </si>
  <si>
    <t>まさのり</t>
  </si>
  <si>
    <t>MDA</t>
    <phoneticPr fontId="1"/>
  </si>
  <si>
    <t>MDB</t>
    <phoneticPr fontId="1"/>
  </si>
  <si>
    <t>MDC</t>
    <phoneticPr fontId="1"/>
  </si>
  <si>
    <t>WDA</t>
    <phoneticPr fontId="1"/>
  </si>
  <si>
    <t>XA</t>
    <phoneticPr fontId="1"/>
  </si>
  <si>
    <t>XB</t>
    <phoneticPr fontId="1"/>
  </si>
  <si>
    <t>XC</t>
    <phoneticPr fontId="1"/>
  </si>
  <si>
    <t>WDB</t>
    <phoneticPr fontId="1"/>
  </si>
  <si>
    <t>WSC</t>
    <phoneticPr fontId="1"/>
  </si>
  <si>
    <t>選択してください</t>
  </si>
  <si>
    <t>WA/WB/WC
以上の選択して下さい</t>
    <rPh sb="9" eb="11">
      <t>イジョウ</t>
    </rPh>
    <rPh sb="12" eb="14">
      <t>センタク</t>
    </rPh>
    <rPh sb="16" eb="17">
      <t>クダ</t>
    </rPh>
    <phoneticPr fontId="1"/>
  </si>
  <si>
    <t>選手番号に
姓名の選手番号を入力</t>
    <rPh sb="0" eb="2">
      <t>センシュ</t>
    </rPh>
    <rPh sb="9" eb="11">
      <t>センシュ</t>
    </rPh>
    <phoneticPr fontId="1"/>
  </si>
  <si>
    <t>選手番号に
姓名の選手番号を入力</t>
    <rPh sb="0" eb="2">
      <t>センシュ</t>
    </rPh>
    <phoneticPr fontId="1"/>
  </si>
  <si>
    <t>選手番号に
姓名の選手番号を入力</t>
    <phoneticPr fontId="1"/>
  </si>
  <si>
    <t>Ver</t>
    <phoneticPr fontId="1"/>
  </si>
  <si>
    <t>ＧＥＮＫＩ</t>
  </si>
  <si>
    <t>相川</t>
  </si>
  <si>
    <t>久美子</t>
  </si>
  <si>
    <t>あいかわ</t>
  </si>
  <si>
    <t>くみこ</t>
  </si>
  <si>
    <t>井形</t>
  </si>
  <si>
    <t>健一郎</t>
  </si>
  <si>
    <t>いがた</t>
  </si>
  <si>
    <t>けんいちろう</t>
  </si>
  <si>
    <t>井上</t>
  </si>
  <si>
    <t>敬太</t>
  </si>
  <si>
    <t>いのうえ</t>
  </si>
  <si>
    <t>けいた</t>
  </si>
  <si>
    <t>今井</t>
  </si>
  <si>
    <t>弘</t>
  </si>
  <si>
    <t>いまい</t>
  </si>
  <si>
    <t>ひろし</t>
  </si>
  <si>
    <t>大前</t>
  </si>
  <si>
    <t>佑香</t>
  </si>
  <si>
    <t>おおまえ</t>
  </si>
  <si>
    <t>ゆか</t>
  </si>
  <si>
    <t>岡</t>
  </si>
  <si>
    <t>潤也</t>
  </si>
  <si>
    <t>おか</t>
  </si>
  <si>
    <t>じゅんや</t>
  </si>
  <si>
    <t>尾崎</t>
  </si>
  <si>
    <t>秀樹</t>
  </si>
  <si>
    <t>おざき</t>
  </si>
  <si>
    <t>ひでき</t>
  </si>
  <si>
    <t>加藤</t>
  </si>
  <si>
    <t>悠人</t>
  </si>
  <si>
    <t>かとう</t>
  </si>
  <si>
    <t>ゆうと</t>
  </si>
  <si>
    <t>上塩入</t>
  </si>
  <si>
    <t>大樹</t>
  </si>
  <si>
    <t>かみしおいり</t>
  </si>
  <si>
    <t>だいき</t>
  </si>
  <si>
    <t>小谷</t>
  </si>
  <si>
    <t>真音</t>
  </si>
  <si>
    <t>こたに</t>
  </si>
  <si>
    <t>まいん</t>
  </si>
  <si>
    <t>迫田</t>
  </si>
  <si>
    <t>崇禎</t>
  </si>
  <si>
    <t>さこた</t>
  </si>
  <si>
    <t>たかとも</t>
  </si>
  <si>
    <t>下村</t>
  </si>
  <si>
    <t>克司</t>
  </si>
  <si>
    <t>しもむら</t>
  </si>
  <si>
    <t>かつじ</t>
  </si>
  <si>
    <t>数藤</t>
  </si>
  <si>
    <t>すどう</t>
  </si>
  <si>
    <t>都築</t>
  </si>
  <si>
    <t>由紀子</t>
  </si>
  <si>
    <t>つつき</t>
  </si>
  <si>
    <t>ゆきこ</t>
  </si>
  <si>
    <t>津波</t>
  </si>
  <si>
    <t>昭彦</t>
  </si>
  <si>
    <t>つなみ</t>
  </si>
  <si>
    <t>あきひこ</t>
  </si>
  <si>
    <t>津村</t>
  </si>
  <si>
    <t>昌志</t>
  </si>
  <si>
    <t>つむら</t>
  </si>
  <si>
    <t>まさし</t>
  </si>
  <si>
    <t>土井</t>
  </si>
  <si>
    <t>政和</t>
  </si>
  <si>
    <t>どい</t>
  </si>
  <si>
    <t>まさかず</t>
  </si>
  <si>
    <t>西</t>
  </si>
  <si>
    <t>智弘</t>
  </si>
  <si>
    <t>にし</t>
  </si>
  <si>
    <t>ともひろ</t>
  </si>
  <si>
    <t>西村</t>
  </si>
  <si>
    <t>紗季乃</t>
  </si>
  <si>
    <t>にしむら</t>
  </si>
  <si>
    <t>さきの</t>
  </si>
  <si>
    <t>蛭間</t>
  </si>
  <si>
    <t>雄基</t>
  </si>
  <si>
    <t>ひるま</t>
  </si>
  <si>
    <t>ゆうき</t>
  </si>
  <si>
    <t>廣瀬</t>
  </si>
  <si>
    <t>智司</t>
  </si>
  <si>
    <t>ひろせ</t>
  </si>
  <si>
    <t>ともつぐ</t>
  </si>
  <si>
    <t>藤田</t>
  </si>
  <si>
    <t>義人</t>
  </si>
  <si>
    <t>ふじた</t>
  </si>
  <si>
    <t>よしと</t>
  </si>
  <si>
    <t>藤戸</t>
  </si>
  <si>
    <t>啓太</t>
  </si>
  <si>
    <t>ふじと</t>
  </si>
  <si>
    <t>古谷</t>
  </si>
  <si>
    <t>真美</t>
  </si>
  <si>
    <t>ふるたに</t>
  </si>
  <si>
    <t>まみ</t>
  </si>
  <si>
    <t>森山</t>
  </si>
  <si>
    <t>滋美</t>
  </si>
  <si>
    <t>もりやま</t>
  </si>
  <si>
    <t>しげみ</t>
  </si>
  <si>
    <t>山下</t>
  </si>
  <si>
    <t>史</t>
  </si>
  <si>
    <t>やました</t>
  </si>
  <si>
    <t>ふみ</t>
  </si>
  <si>
    <t>亜加里</t>
  </si>
  <si>
    <t>あかり</t>
  </si>
  <si>
    <t>青野</t>
  </si>
  <si>
    <t>奈々</t>
  </si>
  <si>
    <t>あおの</t>
  </si>
  <si>
    <t>なな</t>
  </si>
  <si>
    <t>泉</t>
  </si>
  <si>
    <t>花野</t>
  </si>
  <si>
    <t>いずみ</t>
  </si>
  <si>
    <t>はなの</t>
  </si>
  <si>
    <t>由美子</t>
  </si>
  <si>
    <t>ゆみこ</t>
  </si>
  <si>
    <t>大元</t>
  </si>
  <si>
    <t>知恵</t>
  </si>
  <si>
    <t>おおもと</t>
  </si>
  <si>
    <t>ともえ</t>
  </si>
  <si>
    <t>小笠原</t>
  </si>
  <si>
    <t>美津代</t>
  </si>
  <si>
    <t>おがさわら</t>
  </si>
  <si>
    <t>みつよ</t>
  </si>
  <si>
    <t>金川</t>
  </si>
  <si>
    <t>かながわ</t>
  </si>
  <si>
    <t>吉良</t>
  </si>
  <si>
    <t>陽子</t>
  </si>
  <si>
    <t>きら</t>
  </si>
  <si>
    <t>ようこ</t>
  </si>
  <si>
    <t>鈴木</t>
  </si>
  <si>
    <t>恵子</t>
  </si>
  <si>
    <t>すずき</t>
  </si>
  <si>
    <t>けいこ</t>
  </si>
  <si>
    <t>館山</t>
  </si>
  <si>
    <t>夕子</t>
  </si>
  <si>
    <t>たてやま</t>
  </si>
  <si>
    <t>ゆうこ</t>
  </si>
  <si>
    <t>谷口</t>
  </si>
  <si>
    <t>たにぐち</t>
  </si>
  <si>
    <t>西谷</t>
  </si>
  <si>
    <t>彩佑</t>
  </si>
  <si>
    <t>にしたに</t>
  </si>
  <si>
    <t>あゆ</t>
  </si>
  <si>
    <t>和美</t>
  </si>
  <si>
    <t>かずみ</t>
  </si>
  <si>
    <t>平川</t>
  </si>
  <si>
    <t>ひらかわ</t>
  </si>
  <si>
    <t>家寿多</t>
  </si>
  <si>
    <t>やすだ</t>
  </si>
  <si>
    <t>吉川</t>
  </si>
  <si>
    <t>奈美</t>
  </si>
  <si>
    <t>よしかわ</t>
  </si>
  <si>
    <t>なみ</t>
  </si>
  <si>
    <t>天谷</t>
  </si>
  <si>
    <t>元紀</t>
  </si>
  <si>
    <t>あまや</t>
  </si>
  <si>
    <t>もとき</t>
  </si>
  <si>
    <t>五十嵐</t>
  </si>
  <si>
    <t>栞奈</t>
  </si>
  <si>
    <t>いがらし</t>
  </si>
  <si>
    <t>かんな</t>
  </si>
  <si>
    <t>池田</t>
  </si>
  <si>
    <t>祐記</t>
  </si>
  <si>
    <t>いけだ</t>
  </si>
  <si>
    <t>ひろき</t>
  </si>
  <si>
    <t>宙紀</t>
  </si>
  <si>
    <t>石崎</t>
  </si>
  <si>
    <t>晶子</t>
  </si>
  <si>
    <t>いしざき</t>
  </si>
  <si>
    <t>しょうこ</t>
  </si>
  <si>
    <t>紗智子</t>
  </si>
  <si>
    <t>さちこ</t>
  </si>
  <si>
    <t>糸島</t>
  </si>
  <si>
    <t>有哉</t>
  </si>
  <si>
    <t>いとしま</t>
  </si>
  <si>
    <t>岩橋</t>
  </si>
  <si>
    <t>梓</t>
  </si>
  <si>
    <t>いわはし</t>
  </si>
  <si>
    <t>あずさ</t>
  </si>
  <si>
    <t>内山</t>
  </si>
  <si>
    <t>郁乃</t>
  </si>
  <si>
    <t>うちやま</t>
  </si>
  <si>
    <t>いくの</t>
  </si>
  <si>
    <t>宇都宮</t>
  </si>
  <si>
    <t>栞菜</t>
  </si>
  <si>
    <t>うつのみや</t>
  </si>
  <si>
    <t>小川</t>
  </si>
  <si>
    <t>奈々子</t>
  </si>
  <si>
    <t>おがわ</t>
  </si>
  <si>
    <t>ななこ</t>
  </si>
  <si>
    <t>小田</t>
  </si>
  <si>
    <t>毅</t>
  </si>
  <si>
    <t>おだ</t>
  </si>
  <si>
    <t>たけし</t>
  </si>
  <si>
    <t>鬼塚</t>
  </si>
  <si>
    <t>将史</t>
  </si>
  <si>
    <t>おにづか</t>
  </si>
  <si>
    <t>まさふみ</t>
  </si>
  <si>
    <t>表谷</t>
  </si>
  <si>
    <t>一磨</t>
  </si>
  <si>
    <t>おもてだに</t>
  </si>
  <si>
    <t>門村</t>
  </si>
  <si>
    <t>栞那</t>
  </si>
  <si>
    <t>かどむら</t>
  </si>
  <si>
    <t>友</t>
  </si>
  <si>
    <t>ゆう</t>
  </si>
  <si>
    <t>友香</t>
  </si>
  <si>
    <t>金森</t>
  </si>
  <si>
    <t>遥香</t>
  </si>
  <si>
    <t>かなもり</t>
  </si>
  <si>
    <t>岸田</t>
  </si>
  <si>
    <t>朝子</t>
  </si>
  <si>
    <t>きしだ</t>
  </si>
  <si>
    <t>あさこ</t>
  </si>
  <si>
    <t>久崎</t>
  </si>
  <si>
    <t>美鶴香</t>
  </si>
  <si>
    <t>くざき</t>
  </si>
  <si>
    <t>みつか</t>
  </si>
  <si>
    <t>葛間</t>
  </si>
  <si>
    <t>秀徳</t>
  </si>
  <si>
    <t>くずま</t>
  </si>
  <si>
    <t>ひでのり</t>
  </si>
  <si>
    <t>久保</t>
  </si>
  <si>
    <t>加奈</t>
  </si>
  <si>
    <t>くぼ</t>
  </si>
  <si>
    <t>かな</t>
  </si>
  <si>
    <t>栗尾</t>
  </si>
  <si>
    <t>春花</t>
  </si>
  <si>
    <t>くりお</t>
  </si>
  <si>
    <t>栗林</t>
  </si>
  <si>
    <t>未来</t>
  </si>
  <si>
    <t>くりばやし</t>
  </si>
  <si>
    <t>みく</t>
  </si>
  <si>
    <t>小林</t>
  </si>
  <si>
    <t>こばやし</t>
  </si>
  <si>
    <t>齋ノ内</t>
  </si>
  <si>
    <t>さいのうち</t>
  </si>
  <si>
    <t>澤</t>
  </si>
  <si>
    <t>静夏</t>
  </si>
  <si>
    <t>さわ</t>
  </si>
  <si>
    <t>しずか</t>
  </si>
  <si>
    <t>澤田</t>
  </si>
  <si>
    <t>佳穂</t>
  </si>
  <si>
    <t>さわだ</t>
  </si>
  <si>
    <t>かほ</t>
  </si>
  <si>
    <t>白川</t>
  </si>
  <si>
    <t>奈津実</t>
  </si>
  <si>
    <t>しらかわ</t>
  </si>
  <si>
    <t>なつみ</t>
  </si>
  <si>
    <t>瀬戸田</t>
  </si>
  <si>
    <t>美貴</t>
  </si>
  <si>
    <t>せとだ</t>
  </si>
  <si>
    <t>みき</t>
  </si>
  <si>
    <t>高橋</t>
  </si>
  <si>
    <t>茜</t>
  </si>
  <si>
    <t>たかはし</t>
  </si>
  <si>
    <t>あかね</t>
  </si>
  <si>
    <t>田窪</t>
  </si>
  <si>
    <t>愛美</t>
  </si>
  <si>
    <t>たくぼ</t>
  </si>
  <si>
    <t>まなみ</t>
  </si>
  <si>
    <t>淳仁</t>
  </si>
  <si>
    <t>あつひと</t>
  </si>
  <si>
    <t>鈴香</t>
  </si>
  <si>
    <t>すずか</t>
  </si>
  <si>
    <t>英之</t>
  </si>
  <si>
    <t>ひでゆき</t>
  </si>
  <si>
    <t>棚橋</t>
  </si>
  <si>
    <t>菜央</t>
  </si>
  <si>
    <t>たなはし</t>
  </si>
  <si>
    <t>なお</t>
  </si>
  <si>
    <t>辻井</t>
  </si>
  <si>
    <t>凪沙</t>
  </si>
  <si>
    <t>つじい</t>
  </si>
  <si>
    <t>なぎさ</t>
  </si>
  <si>
    <t>冨永</t>
  </si>
  <si>
    <t>英里</t>
  </si>
  <si>
    <t>とみなが</t>
  </si>
  <si>
    <t>えり</t>
  </si>
  <si>
    <t>実里</t>
  </si>
  <si>
    <t>みさと</t>
  </si>
  <si>
    <t>真樹</t>
  </si>
  <si>
    <t>まさき</t>
  </si>
  <si>
    <t>宏子</t>
  </si>
  <si>
    <t>ひろこ</t>
  </si>
  <si>
    <t>野村</t>
  </si>
  <si>
    <t>広基</t>
  </si>
  <si>
    <t>のむら</t>
  </si>
  <si>
    <t>畑山</t>
  </si>
  <si>
    <t>明日菜</t>
  </si>
  <si>
    <t>はたけやま</t>
  </si>
  <si>
    <t>あすな</t>
  </si>
  <si>
    <t>原田</t>
  </si>
  <si>
    <t>惠太</t>
  </si>
  <si>
    <t>はらだ</t>
  </si>
  <si>
    <t>春名</t>
  </si>
  <si>
    <t>佑衣子</t>
  </si>
  <si>
    <t>はるな</t>
  </si>
  <si>
    <t>ゆいこ</t>
  </si>
  <si>
    <t>引地</t>
  </si>
  <si>
    <t>咲希</t>
  </si>
  <si>
    <t>ひきち</t>
  </si>
  <si>
    <t>さき</t>
  </si>
  <si>
    <t>樋口</t>
  </si>
  <si>
    <t>昌央</t>
  </si>
  <si>
    <t>ひぐち</t>
  </si>
  <si>
    <t>まさお</t>
  </si>
  <si>
    <t>細井</t>
  </si>
  <si>
    <t>杏由美</t>
  </si>
  <si>
    <t>ほそい</t>
  </si>
  <si>
    <t>松浦</t>
  </si>
  <si>
    <t>綸子</t>
  </si>
  <si>
    <t>まつうら</t>
  </si>
  <si>
    <t>りんこ</t>
  </si>
  <si>
    <t>三宅</t>
  </si>
  <si>
    <t>翔太</t>
  </si>
  <si>
    <t>みやけ</t>
  </si>
  <si>
    <t>しょうた</t>
  </si>
  <si>
    <t>村田</t>
  </si>
  <si>
    <t>安優美</t>
  </si>
  <si>
    <t>むらた</t>
  </si>
  <si>
    <t>あゆみ</t>
  </si>
  <si>
    <t>達哉</t>
  </si>
  <si>
    <t>森岡</t>
  </si>
  <si>
    <t>麻伽</t>
  </si>
  <si>
    <t>もりおか</t>
  </si>
  <si>
    <t>あさか</t>
  </si>
  <si>
    <t>千賀子</t>
  </si>
  <si>
    <t>ちかこ</t>
  </si>
  <si>
    <t>明井</t>
  </si>
  <si>
    <t>航輝</t>
  </si>
  <si>
    <t>あけい</t>
  </si>
  <si>
    <t>こうき</t>
  </si>
  <si>
    <t>池淵</t>
  </si>
  <si>
    <t>麻美</t>
  </si>
  <si>
    <t>いけふち</t>
  </si>
  <si>
    <t>磯崎</t>
  </si>
  <si>
    <t>心寧</t>
  </si>
  <si>
    <t>いそざき</t>
  </si>
  <si>
    <t>康子</t>
  </si>
  <si>
    <t>やすこ</t>
  </si>
  <si>
    <t>伊原木</t>
  </si>
  <si>
    <t>いばらき</t>
  </si>
  <si>
    <t>美子</t>
  </si>
  <si>
    <t>よしこ</t>
  </si>
  <si>
    <t>入江</t>
  </si>
  <si>
    <t>いりえ</t>
  </si>
  <si>
    <t>あいみ</t>
  </si>
  <si>
    <t>岩本</t>
  </si>
  <si>
    <t>晃尚</t>
  </si>
  <si>
    <t>いわもと</t>
  </si>
  <si>
    <t>あきなお</t>
  </si>
  <si>
    <t>上田</t>
  </si>
  <si>
    <t>元樹</t>
  </si>
  <si>
    <t>うえだ</t>
  </si>
  <si>
    <t>げんき</t>
  </si>
  <si>
    <t>直人</t>
  </si>
  <si>
    <t>なおと</t>
  </si>
  <si>
    <t>馬瀬</t>
  </si>
  <si>
    <t>敏行</t>
  </si>
  <si>
    <t>うませ</t>
  </si>
  <si>
    <t>としゆき</t>
  </si>
  <si>
    <t>大場</t>
  </si>
  <si>
    <t>理恵</t>
  </si>
  <si>
    <t>おおば</t>
  </si>
  <si>
    <t>りえ</t>
  </si>
  <si>
    <t>宏樹</t>
  </si>
  <si>
    <t>みずき</t>
  </si>
  <si>
    <t>奥田</t>
  </si>
  <si>
    <t>純一</t>
  </si>
  <si>
    <t>おくだ</t>
  </si>
  <si>
    <t>じゅんいち</t>
  </si>
  <si>
    <t>奥山</t>
  </si>
  <si>
    <t>直孝</t>
  </si>
  <si>
    <t>おくやま</t>
  </si>
  <si>
    <t>甲斐</t>
  </si>
  <si>
    <t>かい</t>
  </si>
  <si>
    <t>加波</t>
  </si>
  <si>
    <t>美智代</t>
  </si>
  <si>
    <t>かなみ</t>
  </si>
  <si>
    <t>みちよ</t>
  </si>
  <si>
    <t>有紀</t>
  </si>
  <si>
    <t>かばしま</t>
  </si>
  <si>
    <t>あき</t>
  </si>
  <si>
    <t>木内</t>
  </si>
  <si>
    <t>楓大</t>
  </si>
  <si>
    <t>きうち</t>
  </si>
  <si>
    <t>ふうた</t>
  </si>
  <si>
    <t>木下</t>
  </si>
  <si>
    <t>智央</t>
  </si>
  <si>
    <t>きのした</t>
  </si>
  <si>
    <t>ともお</t>
  </si>
  <si>
    <t>木村</t>
  </si>
  <si>
    <t>則子</t>
  </si>
  <si>
    <t>きむら</t>
  </si>
  <si>
    <t>楠</t>
  </si>
  <si>
    <t>圭子</t>
  </si>
  <si>
    <t>くすのき</t>
  </si>
  <si>
    <t>坂本</t>
  </si>
  <si>
    <t>翼</t>
  </si>
  <si>
    <t>さかもと</t>
  </si>
  <si>
    <t>つばさ</t>
  </si>
  <si>
    <t>桜木</t>
  </si>
  <si>
    <t>寛美</t>
  </si>
  <si>
    <t>さくらぎ</t>
  </si>
  <si>
    <t>ひろみ</t>
  </si>
  <si>
    <t>恭輝</t>
  </si>
  <si>
    <t>しながわ</t>
  </si>
  <si>
    <t>勝博</t>
  </si>
  <si>
    <t>かつひろ</t>
  </si>
  <si>
    <t>住田</t>
  </si>
  <si>
    <t>英雄</t>
  </si>
  <si>
    <t>すみだ</t>
  </si>
  <si>
    <t>ひでお</t>
  </si>
  <si>
    <t>みか</t>
  </si>
  <si>
    <t>高田</t>
  </si>
  <si>
    <t>晋明</t>
  </si>
  <si>
    <t>たかだ</t>
  </si>
  <si>
    <t>くにあき</t>
  </si>
  <si>
    <t>高月</t>
  </si>
  <si>
    <t>和</t>
  </si>
  <si>
    <t>たかつき</t>
  </si>
  <si>
    <t>なごみ</t>
  </si>
  <si>
    <t>等</t>
  </si>
  <si>
    <t>ひとし</t>
  </si>
  <si>
    <t>立石</t>
  </si>
  <si>
    <t>琢史</t>
  </si>
  <si>
    <t>たていし</t>
  </si>
  <si>
    <t>たくし</t>
  </si>
  <si>
    <t>莉子</t>
  </si>
  <si>
    <t>りこ</t>
  </si>
  <si>
    <t>田辺</t>
  </si>
  <si>
    <t>隼大</t>
  </si>
  <si>
    <t>たなべ</t>
  </si>
  <si>
    <t>真弓</t>
  </si>
  <si>
    <t>雄二</t>
  </si>
  <si>
    <t>ゆうじ</t>
  </si>
  <si>
    <t>玉倉</t>
  </si>
  <si>
    <t>たまくら</t>
  </si>
  <si>
    <t>土屋</t>
  </si>
  <si>
    <t>小百合</t>
  </si>
  <si>
    <t>つちや</t>
  </si>
  <si>
    <t>さゆり</t>
  </si>
  <si>
    <t>東崎</t>
  </si>
  <si>
    <t>裕史</t>
  </si>
  <si>
    <t>とうざき</t>
  </si>
  <si>
    <t>中井</t>
  </si>
  <si>
    <t>佳代</t>
  </si>
  <si>
    <t>なかい</t>
  </si>
  <si>
    <t>かよ</t>
  </si>
  <si>
    <t>中居</t>
  </si>
  <si>
    <t>啓介</t>
  </si>
  <si>
    <t>中川</t>
  </si>
  <si>
    <t>泰利</t>
  </si>
  <si>
    <t>なかがわ</t>
  </si>
  <si>
    <t>やすとし</t>
  </si>
  <si>
    <t>長澤</t>
  </si>
  <si>
    <t>條</t>
  </si>
  <si>
    <t>ながさわ</t>
  </si>
  <si>
    <t>中西</t>
  </si>
  <si>
    <t>智也</t>
  </si>
  <si>
    <t>なかにし</t>
  </si>
  <si>
    <t>ともや</t>
  </si>
  <si>
    <t>紀雄</t>
  </si>
  <si>
    <t>のりお</t>
  </si>
  <si>
    <t>明代</t>
  </si>
  <si>
    <t>あきよ</t>
  </si>
  <si>
    <t>西川</t>
  </si>
  <si>
    <t>壮馬</t>
  </si>
  <si>
    <t>にしかわ</t>
  </si>
  <si>
    <t>そうま</t>
  </si>
  <si>
    <t>橋下</t>
  </si>
  <si>
    <t>心音</t>
  </si>
  <si>
    <t>はしもと</t>
  </si>
  <si>
    <t>清彦</t>
  </si>
  <si>
    <t>きよひこ</t>
  </si>
  <si>
    <t>馬場</t>
  </si>
  <si>
    <t>路子</t>
  </si>
  <si>
    <t>ばば</t>
  </si>
  <si>
    <t>みちこ</t>
  </si>
  <si>
    <t>良光</t>
  </si>
  <si>
    <t>はやし</t>
  </si>
  <si>
    <t>よしみつ</t>
  </si>
  <si>
    <t>常磐</t>
  </si>
  <si>
    <t>はら</t>
  </si>
  <si>
    <t>ときわ</t>
  </si>
  <si>
    <t>檜作</t>
  </si>
  <si>
    <t>拓斗</t>
  </si>
  <si>
    <t>ひのさく</t>
  </si>
  <si>
    <t>たくと</t>
  </si>
  <si>
    <t>廣田</t>
  </si>
  <si>
    <t>光司</t>
  </si>
  <si>
    <t>ひろた</t>
  </si>
  <si>
    <t>こうじ</t>
  </si>
  <si>
    <t>廣野</t>
  </si>
  <si>
    <t>奏穂</t>
  </si>
  <si>
    <t>ひろの</t>
  </si>
  <si>
    <t>ほ</t>
  </si>
  <si>
    <t>悠香</t>
  </si>
  <si>
    <t>ふくだ</t>
  </si>
  <si>
    <t>ゆうか</t>
  </si>
  <si>
    <t>北条</t>
  </si>
  <si>
    <t>亜矢子</t>
  </si>
  <si>
    <t>ほうじょう</t>
  </si>
  <si>
    <t>悦子</t>
  </si>
  <si>
    <t>ほそみ</t>
  </si>
  <si>
    <t>えつこ</t>
  </si>
  <si>
    <t>真知子</t>
  </si>
  <si>
    <t>まちこ</t>
  </si>
  <si>
    <t>松本</t>
  </si>
  <si>
    <t>翔利</t>
  </si>
  <si>
    <t>まつもと</t>
  </si>
  <si>
    <t>三浦</t>
  </si>
  <si>
    <t>紅芽</t>
  </si>
  <si>
    <t>みうら</t>
  </si>
  <si>
    <t>こうめ</t>
  </si>
  <si>
    <t>宮畑</t>
  </si>
  <si>
    <t>牧子</t>
  </si>
  <si>
    <t>みやはたはた</t>
  </si>
  <si>
    <t>まきこ</t>
  </si>
  <si>
    <t>八尾</t>
  </si>
  <si>
    <t>昌廣</t>
  </si>
  <si>
    <t>やお</t>
  </si>
  <si>
    <t>まさひろ</t>
  </si>
  <si>
    <t>山根</t>
  </si>
  <si>
    <t>可歩</t>
  </si>
  <si>
    <t>やまね</t>
  </si>
  <si>
    <t>横田</t>
  </si>
  <si>
    <t>将啓</t>
  </si>
  <si>
    <t>よこた</t>
  </si>
  <si>
    <t>義</t>
  </si>
  <si>
    <t>芙美香</t>
  </si>
  <si>
    <t>よし</t>
  </si>
  <si>
    <t>ふみか</t>
  </si>
  <si>
    <t>吉武</t>
  </si>
  <si>
    <t>春海</t>
  </si>
  <si>
    <t>よしたけ</t>
  </si>
  <si>
    <t>はるうみ</t>
  </si>
  <si>
    <t>吉村</t>
  </si>
  <si>
    <t>魁</t>
  </si>
  <si>
    <t>よしむら</t>
  </si>
  <si>
    <t>Ｐナッツ</t>
  </si>
  <si>
    <t>大司</t>
  </si>
  <si>
    <t>敬丈</t>
  </si>
  <si>
    <t>おおじ</t>
  </si>
  <si>
    <t>よしひろ</t>
  </si>
  <si>
    <t>竹谷</t>
  </si>
  <si>
    <t>啓</t>
  </si>
  <si>
    <t>たけや</t>
  </si>
  <si>
    <t>保科</t>
  </si>
  <si>
    <t>隆男</t>
  </si>
  <si>
    <t>ほしな</t>
  </si>
  <si>
    <t>真之</t>
  </si>
  <si>
    <t>山口</t>
  </si>
  <si>
    <t>貴士</t>
  </si>
  <si>
    <t>やまぐち</t>
  </si>
  <si>
    <t>たかし</t>
  </si>
  <si>
    <t>晃平</t>
  </si>
  <si>
    <t>こうへい</t>
  </si>
  <si>
    <t>裕和</t>
  </si>
  <si>
    <t>あらき</t>
  </si>
  <si>
    <t>ひろかず</t>
  </si>
  <si>
    <t>飯村</t>
  </si>
  <si>
    <t>匡博</t>
  </si>
  <si>
    <t>いいむら</t>
  </si>
  <si>
    <t>くにひろ</t>
  </si>
  <si>
    <t>いけぶち</t>
  </si>
  <si>
    <t>猪瀬</t>
  </si>
  <si>
    <t>智世</t>
  </si>
  <si>
    <t>いのせ</t>
  </si>
  <si>
    <t>ともよ</t>
  </si>
  <si>
    <t>織田</t>
  </si>
  <si>
    <t>勝巳</t>
  </si>
  <si>
    <t>加茂</t>
  </si>
  <si>
    <t>かも</t>
  </si>
  <si>
    <t>照久</t>
  </si>
  <si>
    <t>てるひさ</t>
  </si>
  <si>
    <t>竹本</t>
  </si>
  <si>
    <t>マコミ</t>
  </si>
  <si>
    <t>たけもと</t>
  </si>
  <si>
    <t>まこみ</t>
  </si>
  <si>
    <t>辻</t>
  </si>
  <si>
    <t>耕佑</t>
  </si>
  <si>
    <t>つじ</t>
  </si>
  <si>
    <t>こうすけ</t>
  </si>
  <si>
    <t>角田</t>
  </si>
  <si>
    <t>由子</t>
  </si>
  <si>
    <t>つのだ</t>
  </si>
  <si>
    <t>良子</t>
  </si>
  <si>
    <t>りょうこ</t>
  </si>
  <si>
    <t>西野</t>
  </si>
  <si>
    <t>かよ子</t>
  </si>
  <si>
    <t>にしの</t>
  </si>
  <si>
    <t>かよこ</t>
  </si>
  <si>
    <t>真紀</t>
  </si>
  <si>
    <t>まき</t>
  </si>
  <si>
    <t>畑</t>
  </si>
  <si>
    <t>祐司</t>
  </si>
  <si>
    <t>はた</t>
  </si>
  <si>
    <t>濱上</t>
  </si>
  <si>
    <t>憲一</t>
  </si>
  <si>
    <t>はまがみ</t>
  </si>
  <si>
    <t>けんいち</t>
  </si>
  <si>
    <t>濱路</t>
  </si>
  <si>
    <t>佳穂理</t>
  </si>
  <si>
    <t>はまじ</t>
  </si>
  <si>
    <t>かほり</t>
  </si>
  <si>
    <t>濱田</t>
  </si>
  <si>
    <t>はまだ</t>
  </si>
  <si>
    <t>瑞菜</t>
  </si>
  <si>
    <t>みずな</t>
  </si>
  <si>
    <t>稗田</t>
  </si>
  <si>
    <t>幹弥</t>
  </si>
  <si>
    <t>ひえだ</t>
  </si>
  <si>
    <t>みきや</t>
  </si>
  <si>
    <t>平松</t>
  </si>
  <si>
    <t>菜月</t>
  </si>
  <si>
    <t>ひらまつ</t>
  </si>
  <si>
    <t>なつき</t>
  </si>
  <si>
    <t>北條</t>
  </si>
  <si>
    <t>松井</t>
  </si>
  <si>
    <t>宏満</t>
  </si>
  <si>
    <t>まつい</t>
  </si>
  <si>
    <t>ひろみつ</t>
  </si>
  <si>
    <t>宮川</t>
  </si>
  <si>
    <t>洋</t>
  </si>
  <si>
    <t>みやがわ</t>
  </si>
  <si>
    <t>山路</t>
  </si>
  <si>
    <t>やまじ</t>
  </si>
  <si>
    <t>均</t>
  </si>
  <si>
    <t>横山</t>
  </si>
  <si>
    <t>葵</t>
  </si>
  <si>
    <t>よこやま</t>
  </si>
  <si>
    <t>まもる</t>
  </si>
  <si>
    <t>和田</t>
  </si>
  <si>
    <t>大海</t>
  </si>
  <si>
    <t>わだ</t>
  </si>
  <si>
    <t>英子</t>
  </si>
  <si>
    <t>えいこ</t>
  </si>
  <si>
    <t>落合</t>
  </si>
  <si>
    <t>智生</t>
  </si>
  <si>
    <t>おちあい</t>
  </si>
  <si>
    <t>ともき</t>
  </si>
  <si>
    <t>神吉</t>
  </si>
  <si>
    <t>俊宏</t>
  </si>
  <si>
    <t>かみよし</t>
  </si>
  <si>
    <t>としひろ</t>
  </si>
  <si>
    <t>河合</t>
  </si>
  <si>
    <t>龍一</t>
  </si>
  <si>
    <t>かわい</t>
  </si>
  <si>
    <t>りゅういち</t>
  </si>
  <si>
    <t>桐田</t>
  </si>
  <si>
    <t>順一</t>
  </si>
  <si>
    <t>きりた</t>
  </si>
  <si>
    <t>後藤</t>
  </si>
  <si>
    <t>彩</t>
  </si>
  <si>
    <t>ごとう</t>
  </si>
  <si>
    <t>あや</t>
  </si>
  <si>
    <t>島田</t>
  </si>
  <si>
    <t>優多</t>
  </si>
  <si>
    <t>しまだ</t>
  </si>
  <si>
    <t>世羅</t>
  </si>
  <si>
    <t>貴樹</t>
  </si>
  <si>
    <t>せら</t>
  </si>
  <si>
    <t>たかき</t>
  </si>
  <si>
    <t>武田</t>
  </si>
  <si>
    <t>亜紀</t>
  </si>
  <si>
    <t>たけだ</t>
  </si>
  <si>
    <t>谷</t>
  </si>
  <si>
    <t>英明</t>
  </si>
  <si>
    <t>たに</t>
  </si>
  <si>
    <t>ひであき</t>
  </si>
  <si>
    <t>塚本</t>
  </si>
  <si>
    <t>眞光</t>
  </si>
  <si>
    <t>つかもと</t>
  </si>
  <si>
    <t>中島</t>
  </si>
  <si>
    <t>美知子</t>
  </si>
  <si>
    <t>なかじま</t>
  </si>
  <si>
    <t>中松</t>
  </si>
  <si>
    <t>謙次</t>
  </si>
  <si>
    <t>けんじ</t>
  </si>
  <si>
    <t>西山</t>
  </si>
  <si>
    <t>和志</t>
  </si>
  <si>
    <t>にしやま</t>
  </si>
  <si>
    <t>かずし</t>
  </si>
  <si>
    <t>平山</t>
  </si>
  <si>
    <t>潤</t>
  </si>
  <si>
    <t>ひらやま</t>
  </si>
  <si>
    <t>じゅん</t>
  </si>
  <si>
    <t>福原</t>
  </si>
  <si>
    <t>由布加</t>
  </si>
  <si>
    <t>ふくはら</t>
  </si>
  <si>
    <t>三輪</t>
  </si>
  <si>
    <t>清孝</t>
  </si>
  <si>
    <t>みわ</t>
  </si>
  <si>
    <t>きよたか</t>
  </si>
  <si>
    <t>森下</t>
  </si>
  <si>
    <t>真一</t>
  </si>
  <si>
    <t>もりした</t>
  </si>
  <si>
    <t>しんいち</t>
  </si>
  <si>
    <t>矢坂</t>
  </si>
  <si>
    <t>建人</t>
  </si>
  <si>
    <t>やさか</t>
  </si>
  <si>
    <t>けんと</t>
  </si>
  <si>
    <t>青木</t>
  </si>
  <si>
    <t>麻由子</t>
  </si>
  <si>
    <t>あおき</t>
  </si>
  <si>
    <t>まゆこ</t>
  </si>
  <si>
    <t>秋田</t>
  </si>
  <si>
    <t>千恵</t>
  </si>
  <si>
    <t>あきた</t>
  </si>
  <si>
    <t>ちえ</t>
  </si>
  <si>
    <t>秋山</t>
  </si>
  <si>
    <t>あきやま</t>
  </si>
  <si>
    <t>石倉</t>
  </si>
  <si>
    <t>みなみ</t>
  </si>
  <si>
    <t>いしくら</t>
  </si>
  <si>
    <t>美穂子</t>
  </si>
  <si>
    <t>みほこ</t>
  </si>
  <si>
    <t>江戸</t>
  </si>
  <si>
    <t>智哉</t>
  </si>
  <si>
    <t>えと</t>
  </si>
  <si>
    <t>太田</t>
  </si>
  <si>
    <t>裕子</t>
  </si>
  <si>
    <t>おおた</t>
  </si>
  <si>
    <t>涼介</t>
  </si>
  <si>
    <t>りょうすけ</t>
  </si>
  <si>
    <t>大西</t>
  </si>
  <si>
    <t>直子</t>
  </si>
  <si>
    <t>おおにし</t>
  </si>
  <si>
    <t>なおこ</t>
  </si>
  <si>
    <t>岡林</t>
  </si>
  <si>
    <t>正芳</t>
  </si>
  <si>
    <t>おかばやし</t>
  </si>
  <si>
    <t>まさよし</t>
  </si>
  <si>
    <t>おくはら</t>
  </si>
  <si>
    <t>小関</t>
  </si>
  <si>
    <t>聖元</t>
  </si>
  <si>
    <t>おぜき</t>
  </si>
  <si>
    <t>まさちか</t>
  </si>
  <si>
    <t>純子</t>
  </si>
  <si>
    <t>じゅんこ</t>
  </si>
  <si>
    <t>勝連</t>
  </si>
  <si>
    <t>真由奈</t>
  </si>
  <si>
    <t>かつれん</t>
  </si>
  <si>
    <t>まゆな</t>
  </si>
  <si>
    <t>門井</t>
  </si>
  <si>
    <t>可奈子</t>
  </si>
  <si>
    <t>かどい</t>
  </si>
  <si>
    <t>かなこ</t>
  </si>
  <si>
    <t>紗季</t>
  </si>
  <si>
    <t>川北</t>
  </si>
  <si>
    <t>千枝子</t>
  </si>
  <si>
    <t>かわきた</t>
  </si>
  <si>
    <t>ちえこ</t>
  </si>
  <si>
    <t>川野</t>
  </si>
  <si>
    <t>武久</t>
  </si>
  <si>
    <t>かわの</t>
  </si>
  <si>
    <t>たけひさ</t>
  </si>
  <si>
    <t>木場</t>
  </si>
  <si>
    <t>愛</t>
  </si>
  <si>
    <t>きば</t>
  </si>
  <si>
    <t>あい</t>
  </si>
  <si>
    <t>文範</t>
  </si>
  <si>
    <t>ふみのり</t>
  </si>
  <si>
    <t>桐原</t>
  </si>
  <si>
    <t>ノゾム</t>
  </si>
  <si>
    <t>きりはら</t>
  </si>
  <si>
    <t>のぞむ</t>
  </si>
  <si>
    <t>てるよ</t>
  </si>
  <si>
    <t>茉美</t>
  </si>
  <si>
    <t>五月</t>
  </si>
  <si>
    <t>さつき</t>
  </si>
  <si>
    <t>齊ノ内</t>
  </si>
  <si>
    <t>坂上</t>
  </si>
  <si>
    <t>帆乃香</t>
  </si>
  <si>
    <t>さかがみ</t>
  </si>
  <si>
    <t>ほのか</t>
  </si>
  <si>
    <t>三田</t>
  </si>
  <si>
    <t>勇希</t>
  </si>
  <si>
    <t>さんだ</t>
  </si>
  <si>
    <t>志賀</t>
  </si>
  <si>
    <t>綾乃</t>
  </si>
  <si>
    <t>しが</t>
  </si>
  <si>
    <t>あやの</t>
  </si>
  <si>
    <t>島川</t>
  </si>
  <si>
    <t>しまかわ</t>
  </si>
  <si>
    <t>清水</t>
  </si>
  <si>
    <t>靖子</t>
  </si>
  <si>
    <t>しみず</t>
  </si>
  <si>
    <t>祐音</t>
  </si>
  <si>
    <t>妹尾</t>
  </si>
  <si>
    <t>温己</t>
  </si>
  <si>
    <t>せのお</t>
  </si>
  <si>
    <t>あつみ</t>
  </si>
  <si>
    <t>高木</t>
  </si>
  <si>
    <t>信昭</t>
  </si>
  <si>
    <t>たかぎ</t>
  </si>
  <si>
    <t>のぶあき</t>
  </si>
  <si>
    <t>しんめい</t>
  </si>
  <si>
    <t>千尋</t>
  </si>
  <si>
    <t>ちひろ</t>
  </si>
  <si>
    <t>奈津子</t>
  </si>
  <si>
    <t>なつこ</t>
  </si>
  <si>
    <t>弘樹</t>
  </si>
  <si>
    <t>田邊</t>
  </si>
  <si>
    <t>高貴</t>
  </si>
  <si>
    <t>誠子</t>
  </si>
  <si>
    <t>ともこ</t>
  </si>
  <si>
    <t>綾香</t>
  </si>
  <si>
    <t>あやか</t>
  </si>
  <si>
    <t>徳留</t>
  </si>
  <si>
    <t>庸子</t>
  </si>
  <si>
    <t>とくどめ</t>
  </si>
  <si>
    <t>麻記</t>
  </si>
  <si>
    <t>中谷</t>
  </si>
  <si>
    <t>美香</t>
  </si>
  <si>
    <t>なかたに</t>
  </si>
  <si>
    <t>長山</t>
  </si>
  <si>
    <t>昇平</t>
  </si>
  <si>
    <t>ながやま</t>
  </si>
  <si>
    <t>しょうへい</t>
  </si>
  <si>
    <t>正秋</t>
  </si>
  <si>
    <t>まさあき</t>
  </si>
  <si>
    <t>浩司</t>
  </si>
  <si>
    <t>檜野_x000B_</t>
  </si>
  <si>
    <t>大明</t>
  </si>
  <si>
    <t>ひがきの</t>
  </si>
  <si>
    <t>たいめい</t>
  </si>
  <si>
    <t>東浦</t>
  </si>
  <si>
    <t>ひがしうら</t>
  </si>
  <si>
    <t>深澤</t>
  </si>
  <si>
    <t>篤士</t>
  </si>
  <si>
    <t>ふかざわ</t>
  </si>
  <si>
    <t>福澤</t>
  </si>
  <si>
    <t>ふくざわ</t>
  </si>
  <si>
    <t>福永</t>
  </si>
  <si>
    <t>朋美</t>
  </si>
  <si>
    <t>ふくなが</t>
  </si>
  <si>
    <t>ともみ</t>
  </si>
  <si>
    <t>本田</t>
  </si>
  <si>
    <t>貴之</t>
  </si>
  <si>
    <t>ほんだ</t>
  </si>
  <si>
    <t>松嶋</t>
  </si>
  <si>
    <t>明子</t>
  </si>
  <si>
    <t>まつしま</t>
  </si>
  <si>
    <t>松田</t>
  </si>
  <si>
    <t>結賀</t>
  </si>
  <si>
    <t>まつだ</t>
  </si>
  <si>
    <t>ゆいか</t>
  </si>
  <si>
    <t>真由子</t>
  </si>
  <si>
    <t>水口</t>
  </si>
  <si>
    <t>周子</t>
  </si>
  <si>
    <t>みずぐち</t>
  </si>
  <si>
    <t>三屋</t>
  </si>
  <si>
    <t>栄太</t>
  </si>
  <si>
    <t>みつや</t>
  </si>
  <si>
    <t>えいた</t>
  </si>
  <si>
    <t>真左美</t>
  </si>
  <si>
    <t>まさみ</t>
  </si>
  <si>
    <t>宮本</t>
  </si>
  <si>
    <t>黄平</t>
  </si>
  <si>
    <t>みやもと</t>
  </si>
  <si>
    <t>森園</t>
  </si>
  <si>
    <t>幸太郎</t>
  </si>
  <si>
    <t>もりぞの</t>
  </si>
  <si>
    <t>こうたろう</t>
  </si>
  <si>
    <t>森原</t>
  </si>
  <si>
    <t>もりはら</t>
  </si>
  <si>
    <t>和子</t>
  </si>
  <si>
    <t>かずこ</t>
  </si>
  <si>
    <t>山内</t>
  </si>
  <si>
    <t>やまうち</t>
  </si>
  <si>
    <t>良斗</t>
  </si>
  <si>
    <t>横尾</t>
  </si>
  <si>
    <t>典子</t>
  </si>
  <si>
    <t>よこお</t>
  </si>
  <si>
    <t>吉岡</t>
  </si>
  <si>
    <t>亨二</t>
  </si>
  <si>
    <t>よしおか</t>
  </si>
  <si>
    <t>きょうじ</t>
  </si>
  <si>
    <t>吉田</t>
  </si>
  <si>
    <t>聡子</t>
  </si>
  <si>
    <t>よしだ</t>
  </si>
  <si>
    <t>さとこ</t>
  </si>
  <si>
    <t>脇山</t>
  </si>
  <si>
    <t>響</t>
  </si>
  <si>
    <t>わきやま</t>
  </si>
  <si>
    <t>ひびき</t>
  </si>
  <si>
    <t>真鈴</t>
  </si>
  <si>
    <t>まりん</t>
  </si>
  <si>
    <t>渡邊</t>
  </si>
  <si>
    <t>ユカ</t>
  </si>
  <si>
    <t>わたなべ</t>
  </si>
  <si>
    <t>栄子</t>
  </si>
  <si>
    <t>祥子</t>
  </si>
  <si>
    <t>聰</t>
  </si>
  <si>
    <t>さとし</t>
  </si>
  <si>
    <t>藍場</t>
  </si>
  <si>
    <t>美妃</t>
  </si>
  <si>
    <t>あいば</t>
  </si>
  <si>
    <t>祐作</t>
  </si>
  <si>
    <t>ゆうさく</t>
  </si>
  <si>
    <t>石川</t>
  </si>
  <si>
    <t>明日香</t>
  </si>
  <si>
    <t>いしかわ</t>
  </si>
  <si>
    <t>あすか</t>
  </si>
  <si>
    <t>花詩</t>
  </si>
  <si>
    <t>かのん</t>
  </si>
  <si>
    <t>すみれ</t>
  </si>
  <si>
    <t>今岡</t>
  </si>
  <si>
    <t>優月</t>
  </si>
  <si>
    <t>いまおか</t>
  </si>
  <si>
    <t>ゆづき</t>
  </si>
  <si>
    <t>今西</t>
  </si>
  <si>
    <t>いまにし</t>
  </si>
  <si>
    <t>有希乃</t>
  </si>
  <si>
    <t>ゆきの</t>
  </si>
  <si>
    <t>植原</t>
  </si>
  <si>
    <t>稜太</t>
  </si>
  <si>
    <t>うえはら</t>
  </si>
  <si>
    <t>りょうた</t>
  </si>
  <si>
    <t>上村</t>
  </si>
  <si>
    <t>圭吾</t>
  </si>
  <si>
    <t>うえむら</t>
  </si>
  <si>
    <t>けいご</t>
  </si>
  <si>
    <t>牛尾</t>
  </si>
  <si>
    <t>重信</t>
  </si>
  <si>
    <t>うしお</t>
  </si>
  <si>
    <t>しげのぶ</t>
  </si>
  <si>
    <t>快</t>
  </si>
  <si>
    <t>大谷</t>
  </si>
  <si>
    <t>志帆</t>
  </si>
  <si>
    <t>おおたに</t>
  </si>
  <si>
    <t>しほ</t>
  </si>
  <si>
    <t>美優</t>
  </si>
  <si>
    <t>みゆ</t>
  </si>
  <si>
    <t>光一</t>
  </si>
  <si>
    <t>こういち</t>
  </si>
  <si>
    <t>岡田</t>
  </si>
  <si>
    <t>祭</t>
  </si>
  <si>
    <t>おかだ</t>
  </si>
  <si>
    <t>まつり</t>
  </si>
  <si>
    <t>真侑</t>
  </si>
  <si>
    <t>まゆ</t>
  </si>
  <si>
    <t>実咲</t>
  </si>
  <si>
    <t>みさき</t>
  </si>
  <si>
    <t>拓真</t>
  </si>
  <si>
    <t>たくま</t>
  </si>
  <si>
    <t>奥西</t>
  </si>
  <si>
    <t>駿斗</t>
  </si>
  <si>
    <t>おくにし</t>
  </si>
  <si>
    <t>はやと</t>
  </si>
  <si>
    <t>尾上</t>
  </si>
  <si>
    <t>華穂</t>
  </si>
  <si>
    <t>おのうえ</t>
  </si>
  <si>
    <t>御田</t>
  </si>
  <si>
    <t>充紀</t>
  </si>
  <si>
    <t>おんだ</t>
  </si>
  <si>
    <t>あつき</t>
  </si>
  <si>
    <t>梶川</t>
  </si>
  <si>
    <t>朋哉</t>
  </si>
  <si>
    <t>かじかわ</t>
  </si>
  <si>
    <t>勝田</t>
  </si>
  <si>
    <t>七々</t>
  </si>
  <si>
    <t>かつだ</t>
  </si>
  <si>
    <t>七海</t>
  </si>
  <si>
    <t>ななみ</t>
  </si>
  <si>
    <t>涼</t>
  </si>
  <si>
    <t>りょう</t>
  </si>
  <si>
    <t>金城</t>
  </si>
  <si>
    <t>陽菜</t>
  </si>
  <si>
    <t>かねしろ</t>
  </si>
  <si>
    <t>上地</t>
  </si>
  <si>
    <t>伽音</t>
  </si>
  <si>
    <t>かみじ</t>
  </si>
  <si>
    <t>かんの</t>
  </si>
  <si>
    <t>川原</t>
  </si>
  <si>
    <t>菜美</t>
  </si>
  <si>
    <t>かわはら</t>
  </si>
  <si>
    <t>河村</t>
  </si>
  <si>
    <t>かわむら</t>
  </si>
  <si>
    <t>川本</t>
  </si>
  <si>
    <t>愛莉</t>
  </si>
  <si>
    <t>かわもと</t>
  </si>
  <si>
    <t>あいり</t>
  </si>
  <si>
    <t>拓美</t>
  </si>
  <si>
    <t>きした</t>
  </si>
  <si>
    <t>たくみ</t>
  </si>
  <si>
    <t>早希</t>
  </si>
  <si>
    <t>清花</t>
  </si>
  <si>
    <t>さやか</t>
  </si>
  <si>
    <t>菜摘美</t>
  </si>
  <si>
    <t>倉地</t>
  </si>
  <si>
    <t>晴花</t>
  </si>
  <si>
    <t>くらち</t>
  </si>
  <si>
    <t>倉本</t>
  </si>
  <si>
    <t>流斗</t>
  </si>
  <si>
    <t>りゅうと</t>
  </si>
  <si>
    <t>河野</t>
  </si>
  <si>
    <t>渚咲</t>
  </si>
  <si>
    <t>こうの</t>
  </si>
  <si>
    <t>小阪</t>
  </si>
  <si>
    <t>詩乃</t>
  </si>
  <si>
    <t>こさか</t>
  </si>
  <si>
    <t>うたの</t>
  </si>
  <si>
    <t>小村</t>
  </si>
  <si>
    <t>葵空</t>
  </si>
  <si>
    <t>こむら</t>
  </si>
  <si>
    <t>あおぞら</t>
  </si>
  <si>
    <t>酒井</t>
  </si>
  <si>
    <t>里織</t>
  </si>
  <si>
    <t>さおり</t>
  </si>
  <si>
    <t>麻名</t>
  </si>
  <si>
    <t>まな</t>
  </si>
  <si>
    <t>坂口</t>
  </si>
  <si>
    <t>羽月</t>
  </si>
  <si>
    <t>さかぐち</t>
  </si>
  <si>
    <t>はづき</t>
  </si>
  <si>
    <t>釉月</t>
  </si>
  <si>
    <t>眞田</t>
  </si>
  <si>
    <t>零央</t>
  </si>
  <si>
    <t>さなだ</t>
  </si>
  <si>
    <t>れお</t>
  </si>
  <si>
    <t>澤崎</t>
  </si>
  <si>
    <t>智紀</t>
  </si>
  <si>
    <t>さわさき</t>
  </si>
  <si>
    <t>塩見</t>
  </si>
  <si>
    <t>一夏</t>
  </si>
  <si>
    <t>しおみ</t>
  </si>
  <si>
    <t>いつか</t>
  </si>
  <si>
    <t>嶋戸</t>
  </si>
  <si>
    <t>悠乃</t>
  </si>
  <si>
    <t>しまど</t>
  </si>
  <si>
    <t>ゆの</t>
  </si>
  <si>
    <t>髙田</t>
  </si>
  <si>
    <t>悠真</t>
  </si>
  <si>
    <t>ゆうまま</t>
  </si>
  <si>
    <t>滝川</t>
  </si>
  <si>
    <t>璃々花</t>
  </si>
  <si>
    <t>たきがわ</t>
  </si>
  <si>
    <t>りりか</t>
  </si>
  <si>
    <t>花楓</t>
  </si>
  <si>
    <t>かえで</t>
  </si>
  <si>
    <t>雅樹</t>
  </si>
  <si>
    <t>竹久</t>
  </si>
  <si>
    <t>夢</t>
  </si>
  <si>
    <t>ゆめ</t>
  </si>
  <si>
    <t>太治</t>
  </si>
  <si>
    <t>彩果</t>
  </si>
  <si>
    <t>たじ</t>
  </si>
  <si>
    <t>星那</t>
  </si>
  <si>
    <t>せいな</t>
  </si>
  <si>
    <t>乃々華</t>
  </si>
  <si>
    <t>ののか</t>
  </si>
  <si>
    <t>菜摘</t>
  </si>
  <si>
    <t>谷﨑</t>
  </si>
  <si>
    <t>佳子</t>
  </si>
  <si>
    <t>たにさき</t>
  </si>
  <si>
    <t>土江</t>
  </si>
  <si>
    <t>つちえ</t>
  </si>
  <si>
    <t>鶴山</t>
  </si>
  <si>
    <t>祐梨</t>
  </si>
  <si>
    <t>つるやま</t>
  </si>
  <si>
    <t>ゆうり</t>
  </si>
  <si>
    <t>堂下</t>
  </si>
  <si>
    <t>瑠聖</t>
  </si>
  <si>
    <t>どうした</t>
  </si>
  <si>
    <t>りゅうせい</t>
  </si>
  <si>
    <t>中尾</t>
  </si>
  <si>
    <t>浩太</t>
  </si>
  <si>
    <t>なかお</t>
  </si>
  <si>
    <t>こうた</t>
  </si>
  <si>
    <t>優太</t>
  </si>
  <si>
    <t>長尾</t>
  </si>
  <si>
    <t>太雅</t>
  </si>
  <si>
    <t>ながお</t>
  </si>
  <si>
    <t>たいが</t>
  </si>
  <si>
    <t>中岡</t>
  </si>
  <si>
    <t>幸平</t>
  </si>
  <si>
    <t>なかおか</t>
  </si>
  <si>
    <t>長門</t>
  </si>
  <si>
    <t>雅弥</t>
  </si>
  <si>
    <t>ながと</t>
  </si>
  <si>
    <t>まさや</t>
  </si>
  <si>
    <t>亮廣</t>
  </si>
  <si>
    <t>あきひろ</t>
  </si>
  <si>
    <t>二宮</t>
  </si>
  <si>
    <t>凛果</t>
  </si>
  <si>
    <t>にのみや</t>
  </si>
  <si>
    <t>りんか</t>
  </si>
  <si>
    <t>野里</t>
  </si>
  <si>
    <t>美羽</t>
  </si>
  <si>
    <t>のざと</t>
  </si>
  <si>
    <t>みう</t>
  </si>
  <si>
    <t>久田</t>
  </si>
  <si>
    <t>望杏</t>
  </si>
  <si>
    <t>ひさだ</t>
  </si>
  <si>
    <t>のあ</t>
  </si>
  <si>
    <t>平田</t>
  </si>
  <si>
    <t>彩乃</t>
  </si>
  <si>
    <t>ひらた</t>
  </si>
  <si>
    <t>祥大</t>
  </si>
  <si>
    <t>平塚</t>
  </si>
  <si>
    <t>清凪</t>
  </si>
  <si>
    <t>ひらつか</t>
  </si>
  <si>
    <t>せな</t>
  </si>
  <si>
    <t>平野</t>
  </si>
  <si>
    <t>沙弥</t>
  </si>
  <si>
    <t>ひらの</t>
  </si>
  <si>
    <t>さや</t>
  </si>
  <si>
    <t>凛</t>
  </si>
  <si>
    <t>福井</t>
  </si>
  <si>
    <t>康誠</t>
  </si>
  <si>
    <t>ふくい</t>
  </si>
  <si>
    <t>こうせい</t>
  </si>
  <si>
    <t>福村</t>
  </si>
  <si>
    <t>直哉</t>
  </si>
  <si>
    <t>ふくむら</t>
  </si>
  <si>
    <t>なおや</t>
  </si>
  <si>
    <t>藤本</t>
  </si>
  <si>
    <t>理央</t>
  </si>
  <si>
    <t>ふじもと</t>
  </si>
  <si>
    <t>りお</t>
  </si>
  <si>
    <t>古川</t>
  </si>
  <si>
    <t>美紗</t>
  </si>
  <si>
    <t>ふるかわ</t>
  </si>
  <si>
    <t>みさ</t>
  </si>
  <si>
    <t>古屋</t>
  </si>
  <si>
    <t>真希</t>
  </si>
  <si>
    <t>ふるや</t>
  </si>
  <si>
    <t>和奏</t>
  </si>
  <si>
    <t>堀</t>
  </si>
  <si>
    <t>慶之介</t>
  </si>
  <si>
    <t>ほり</t>
  </si>
  <si>
    <t>けいのすけ</t>
  </si>
  <si>
    <t>前田</t>
  </si>
  <si>
    <t>まえだ</t>
  </si>
  <si>
    <t>前野</t>
  </si>
  <si>
    <t>ひかり</t>
  </si>
  <si>
    <t>まえの</t>
  </si>
  <si>
    <t>紗織</t>
  </si>
  <si>
    <t>ませ</t>
  </si>
  <si>
    <t>沙季</t>
  </si>
  <si>
    <t>周都</t>
  </si>
  <si>
    <t>しゅうと</t>
  </si>
  <si>
    <t>三木</t>
  </si>
  <si>
    <t>優</t>
  </si>
  <si>
    <t>雅望</t>
  </si>
  <si>
    <t>みやうち</t>
  </si>
  <si>
    <t>宮里</t>
  </si>
  <si>
    <t>結衣</t>
  </si>
  <si>
    <t>みやざと</t>
  </si>
  <si>
    <t>ゆい</t>
  </si>
  <si>
    <t>森</t>
  </si>
  <si>
    <t>祐翔</t>
  </si>
  <si>
    <t>もり</t>
  </si>
  <si>
    <t>森本</t>
  </si>
  <si>
    <t>乃菜</t>
  </si>
  <si>
    <t>もりもと</t>
  </si>
  <si>
    <t>のな</t>
  </si>
  <si>
    <t>矢神</t>
  </si>
  <si>
    <t>優憲</t>
  </si>
  <si>
    <t>やがみ</t>
  </si>
  <si>
    <t>ひろのり</t>
  </si>
  <si>
    <t>達己</t>
  </si>
  <si>
    <t>たつき</t>
  </si>
  <si>
    <t>康生</t>
  </si>
  <si>
    <t>美姫</t>
  </si>
  <si>
    <t>漠</t>
  </si>
  <si>
    <t>ばく</t>
  </si>
  <si>
    <t>祐菜</t>
  </si>
  <si>
    <t>ゆうな</t>
  </si>
  <si>
    <t>瑞稀</t>
  </si>
  <si>
    <t>悠陽</t>
  </si>
  <si>
    <t>米元</t>
  </si>
  <si>
    <t>梨七</t>
  </si>
  <si>
    <t>よねもと</t>
  </si>
  <si>
    <t>りな</t>
  </si>
  <si>
    <t>若松</t>
  </si>
  <si>
    <t>沙和</t>
  </si>
  <si>
    <t>わかまつ</t>
  </si>
  <si>
    <t>涼花</t>
  </si>
  <si>
    <t>りょうか</t>
  </si>
  <si>
    <t>ぐるぐるパンチ</t>
  </si>
  <si>
    <t>一史</t>
  </si>
  <si>
    <t>かずひと</t>
  </si>
  <si>
    <t>則人</t>
  </si>
  <si>
    <t>のりひと</t>
  </si>
  <si>
    <t>神戸市立本山中学校</t>
  </si>
  <si>
    <t>眞尋</t>
  </si>
  <si>
    <t>まひろ</t>
  </si>
  <si>
    <t>舞</t>
  </si>
  <si>
    <t>まい</t>
  </si>
  <si>
    <t>真悠</t>
  </si>
  <si>
    <t>まさはる</t>
  </si>
  <si>
    <t>片野</t>
  </si>
  <si>
    <t>心唯</t>
  </si>
  <si>
    <t>かたの</t>
  </si>
  <si>
    <t>佐古</t>
  </si>
  <si>
    <t>萌々香</t>
  </si>
  <si>
    <t>さこ</t>
  </si>
  <si>
    <t>ももか</t>
  </si>
  <si>
    <t>みのり</t>
  </si>
  <si>
    <t>優里</t>
  </si>
  <si>
    <t>ゆり</t>
  </si>
  <si>
    <t>中口</t>
  </si>
  <si>
    <t>暖菜</t>
  </si>
  <si>
    <t>なかぐち</t>
  </si>
  <si>
    <t>早川</t>
  </si>
  <si>
    <t>瑞</t>
  </si>
  <si>
    <t>はやかわ</t>
  </si>
  <si>
    <t>ひかる</t>
  </si>
  <si>
    <t>琴之</t>
  </si>
  <si>
    <t>ことの</t>
  </si>
  <si>
    <t>嶋田</t>
  </si>
  <si>
    <t>有本</t>
  </si>
  <si>
    <t>周平</t>
  </si>
  <si>
    <t>ありもと</t>
  </si>
  <si>
    <t>しゅうへい</t>
  </si>
  <si>
    <t>荻原</t>
  </si>
  <si>
    <t>豊</t>
  </si>
  <si>
    <t>おぎはら</t>
  </si>
  <si>
    <t>ゆたか</t>
  </si>
  <si>
    <t>茲出</t>
  </si>
  <si>
    <t>伸也</t>
  </si>
  <si>
    <t>しで</t>
  </si>
  <si>
    <t>晃太</t>
  </si>
  <si>
    <t>シャトルマリーナ</t>
  </si>
  <si>
    <t>朝野</t>
  </si>
  <si>
    <t>健太</t>
  </si>
  <si>
    <t>あさの</t>
  </si>
  <si>
    <t>けんた</t>
  </si>
  <si>
    <t>悟</t>
  </si>
  <si>
    <t>さとる</t>
  </si>
  <si>
    <t>市川</t>
  </si>
  <si>
    <t>高史</t>
  </si>
  <si>
    <t>いちかわ</t>
  </si>
  <si>
    <t>井下</t>
  </si>
  <si>
    <t>いのした</t>
  </si>
  <si>
    <t>植木</t>
  </si>
  <si>
    <t>海風</t>
  </si>
  <si>
    <t>うえき</t>
  </si>
  <si>
    <t>内ヶ島</t>
  </si>
  <si>
    <t>梨沙子</t>
  </si>
  <si>
    <t>うちがしま</t>
  </si>
  <si>
    <t>りさこ</t>
  </si>
  <si>
    <t>大槻</t>
  </si>
  <si>
    <t>一樹</t>
  </si>
  <si>
    <t>おおつき</t>
  </si>
  <si>
    <t>かずき</t>
  </si>
  <si>
    <t>美和</t>
  </si>
  <si>
    <t>大野</t>
  </si>
  <si>
    <t>豊勝</t>
  </si>
  <si>
    <t>おおの</t>
  </si>
  <si>
    <t>とよかつ</t>
  </si>
  <si>
    <t>柿本</t>
  </si>
  <si>
    <t>敦</t>
  </si>
  <si>
    <t>かきもと</t>
  </si>
  <si>
    <t>小宮</t>
  </si>
  <si>
    <t>明弘</t>
  </si>
  <si>
    <t>こみや</t>
  </si>
  <si>
    <t>真衣</t>
  </si>
  <si>
    <t>祐里香</t>
  </si>
  <si>
    <t>ゆりか</t>
  </si>
  <si>
    <t>俊幸</t>
  </si>
  <si>
    <t>秀幸</t>
  </si>
  <si>
    <t>椎木</t>
  </si>
  <si>
    <t>寧音</t>
  </si>
  <si>
    <t>しいのき</t>
  </si>
  <si>
    <t>ねね</t>
  </si>
  <si>
    <t>京香</t>
  </si>
  <si>
    <t>きょうか</t>
  </si>
  <si>
    <t>佳伯</t>
  </si>
  <si>
    <t>よしのり</t>
  </si>
  <si>
    <t>筒井</t>
  </si>
  <si>
    <t>綾音</t>
  </si>
  <si>
    <t>つつい</t>
  </si>
  <si>
    <t>あやね</t>
  </si>
  <si>
    <t>手嶋</t>
  </si>
  <si>
    <t>汐音</t>
  </si>
  <si>
    <t>てしま</t>
  </si>
  <si>
    <t>しおねお</t>
  </si>
  <si>
    <t>俊之</t>
  </si>
  <si>
    <t>心桜咲</t>
  </si>
  <si>
    <t>萩原</t>
  </si>
  <si>
    <t>夕香</t>
  </si>
  <si>
    <t>はぎわら</t>
  </si>
  <si>
    <t>憲作</t>
  </si>
  <si>
    <t>けんさく</t>
  </si>
  <si>
    <t>松ヶ下</t>
  </si>
  <si>
    <t>隆</t>
  </si>
  <si>
    <t>まつがした</t>
  </si>
  <si>
    <t>松隈</t>
  </si>
  <si>
    <t>茂雄</t>
  </si>
  <si>
    <t>まつくま</t>
  </si>
  <si>
    <t>しげお</t>
  </si>
  <si>
    <t>瞳美</t>
  </si>
  <si>
    <t>花音</t>
  </si>
  <si>
    <t>菜津希</t>
  </si>
  <si>
    <t>親和中学校</t>
  </si>
  <si>
    <t>石村</t>
  </si>
  <si>
    <t>理子</t>
  </si>
  <si>
    <t>いしむら</t>
  </si>
  <si>
    <t>麗</t>
  </si>
  <si>
    <t>うらら</t>
  </si>
  <si>
    <t>内藤</t>
  </si>
  <si>
    <t>沙斗</t>
  </si>
  <si>
    <t>ないとう</t>
  </si>
  <si>
    <t>さと</t>
  </si>
  <si>
    <t>西出</t>
  </si>
  <si>
    <t>奈央</t>
  </si>
  <si>
    <t>にしで</t>
  </si>
  <si>
    <t>なおな</t>
  </si>
  <si>
    <t>日髙</t>
  </si>
  <si>
    <t>ひだか</t>
  </si>
  <si>
    <t>逸見</t>
  </si>
  <si>
    <t>へんみ</t>
  </si>
  <si>
    <t>真那</t>
  </si>
  <si>
    <t>島村</t>
  </si>
  <si>
    <t>夢叶</t>
  </si>
  <si>
    <t>しまむら</t>
  </si>
  <si>
    <t>祐成</t>
  </si>
  <si>
    <t>宗良</t>
  </si>
  <si>
    <t>すけなり</t>
  </si>
  <si>
    <t>そら</t>
  </si>
  <si>
    <t>西尾</t>
  </si>
  <si>
    <t>一起</t>
  </si>
  <si>
    <t>にしお</t>
  </si>
  <si>
    <t>おきる</t>
  </si>
  <si>
    <t>幹也</t>
  </si>
  <si>
    <t>聖成</t>
  </si>
  <si>
    <t>古藪</t>
  </si>
  <si>
    <t>ふるやぶ</t>
  </si>
  <si>
    <t>あやｌこ</t>
  </si>
  <si>
    <t>溝口</t>
  </si>
  <si>
    <t>みぞぐち</t>
  </si>
  <si>
    <t>遼太</t>
  </si>
  <si>
    <t>智大</t>
  </si>
  <si>
    <t>英実子</t>
  </si>
  <si>
    <t>えみこ</t>
  </si>
  <si>
    <t>虎太郎</t>
  </si>
  <si>
    <t>こたろう</t>
  </si>
  <si>
    <t>髙橋</t>
  </si>
  <si>
    <t>尚樹</t>
  </si>
  <si>
    <t>なおき</t>
  </si>
  <si>
    <t>國井</t>
  </si>
  <si>
    <t>海宙</t>
  </si>
  <si>
    <t>くにい</t>
  </si>
  <si>
    <t>みひろ</t>
  </si>
  <si>
    <t>日野山</t>
  </si>
  <si>
    <t>ひのやま</t>
  </si>
  <si>
    <t>藤木</t>
  </si>
  <si>
    <t>康平</t>
  </si>
  <si>
    <t>ふじき</t>
  </si>
  <si>
    <t>チームＨＳ</t>
  </si>
  <si>
    <t>大木</t>
  </si>
  <si>
    <t>おおきた</t>
  </si>
  <si>
    <t>はるの</t>
  </si>
  <si>
    <t>紗耶佳</t>
  </si>
  <si>
    <t>丸山</t>
  </si>
  <si>
    <t>岸本</t>
  </si>
  <si>
    <t>麻里</t>
  </si>
  <si>
    <t>きしもと</t>
  </si>
  <si>
    <t>小山</t>
  </si>
  <si>
    <t>竜平</t>
  </si>
  <si>
    <t>こやま</t>
  </si>
  <si>
    <t>りゅうへい</t>
  </si>
  <si>
    <t>沙奈江</t>
  </si>
  <si>
    <t>まるやま</t>
  </si>
  <si>
    <t>さなえ</t>
  </si>
  <si>
    <t>足立</t>
  </si>
  <si>
    <t>憂之介</t>
  </si>
  <si>
    <t>あだち</t>
  </si>
  <si>
    <t>ゆうのすけ</t>
  </si>
  <si>
    <t>石岡</t>
  </si>
  <si>
    <t>いしおか</t>
  </si>
  <si>
    <t>実波</t>
  </si>
  <si>
    <t>今橋</t>
  </si>
  <si>
    <t>竣</t>
  </si>
  <si>
    <t>いまはし</t>
  </si>
  <si>
    <t>しゅん</t>
  </si>
  <si>
    <t>氏家</t>
  </si>
  <si>
    <t>雄人</t>
  </si>
  <si>
    <t>うじいえ</t>
  </si>
  <si>
    <t>枝川</t>
  </si>
  <si>
    <t>友奈</t>
  </si>
  <si>
    <t>えだかわ</t>
  </si>
  <si>
    <t>江見</t>
  </si>
  <si>
    <t>えみ</t>
  </si>
  <si>
    <t>大岸</t>
  </si>
  <si>
    <t>恭孝</t>
  </si>
  <si>
    <t>おおぎし</t>
  </si>
  <si>
    <t>きょうたか</t>
  </si>
  <si>
    <t>今日子</t>
  </si>
  <si>
    <t>大宮</t>
  </si>
  <si>
    <t>陽河</t>
  </si>
  <si>
    <t>おおみや</t>
  </si>
  <si>
    <t>ようが</t>
  </si>
  <si>
    <t>奥枝</t>
  </si>
  <si>
    <t>晴子</t>
  </si>
  <si>
    <t>おくえだ</t>
  </si>
  <si>
    <t>はるこ</t>
  </si>
  <si>
    <t>尾山</t>
  </si>
  <si>
    <t>大夢</t>
  </si>
  <si>
    <t>おやま</t>
  </si>
  <si>
    <t>ひろむ</t>
  </si>
  <si>
    <t>香月</t>
  </si>
  <si>
    <t>菜那</t>
  </si>
  <si>
    <t>桂</t>
  </si>
  <si>
    <t>采加</t>
  </si>
  <si>
    <t>かつら</t>
  </si>
  <si>
    <t>桃</t>
  </si>
  <si>
    <t>もも</t>
  </si>
  <si>
    <t>川上</t>
  </si>
  <si>
    <t>藍大</t>
  </si>
  <si>
    <t>かわかみ</t>
  </si>
  <si>
    <t>あいと</t>
  </si>
  <si>
    <t>川島</t>
  </si>
  <si>
    <t>かわしま</t>
  </si>
  <si>
    <t>木曽</t>
  </si>
  <si>
    <t>秀人</t>
  </si>
  <si>
    <t>きそ</t>
  </si>
  <si>
    <t>友梨香</t>
  </si>
  <si>
    <t>将平</t>
  </si>
  <si>
    <t>小網</t>
  </si>
  <si>
    <t>翔馬</t>
  </si>
  <si>
    <t>こあみ</t>
  </si>
  <si>
    <t>しょうま</t>
  </si>
  <si>
    <t>小巌</t>
  </si>
  <si>
    <t>こいわ</t>
  </si>
  <si>
    <t>駒井</t>
  </si>
  <si>
    <t>秀亮</t>
  </si>
  <si>
    <t>こまい</t>
  </si>
  <si>
    <t>ひでゆきりょう</t>
  </si>
  <si>
    <t>小牟田</t>
  </si>
  <si>
    <t>朝輝</t>
  </si>
  <si>
    <t>こむた</t>
  </si>
  <si>
    <t>近藤</t>
  </si>
  <si>
    <t>こんどう</t>
  </si>
  <si>
    <t>佐々木</t>
  </si>
  <si>
    <t>梨乃</t>
  </si>
  <si>
    <t>ささき</t>
  </si>
  <si>
    <t>りの</t>
  </si>
  <si>
    <t>康宏</t>
  </si>
  <si>
    <t>やすひろ</t>
  </si>
  <si>
    <t>悠希</t>
  </si>
  <si>
    <t>愛衣</t>
  </si>
  <si>
    <t>あいい</t>
  </si>
  <si>
    <t>森開</t>
  </si>
  <si>
    <t>亮</t>
  </si>
  <si>
    <t>しんかい</t>
  </si>
  <si>
    <t>とおる</t>
  </si>
  <si>
    <t>杉山</t>
  </si>
  <si>
    <t>輝</t>
  </si>
  <si>
    <t>すぎやま</t>
  </si>
  <si>
    <t>あきら</t>
  </si>
  <si>
    <t>洲戸</t>
  </si>
  <si>
    <t>崇志</t>
  </si>
  <si>
    <t>すど</t>
  </si>
  <si>
    <t>炭山</t>
  </si>
  <si>
    <t>彩華</t>
  </si>
  <si>
    <t>すみやま</t>
  </si>
  <si>
    <t>諏訪</t>
  </si>
  <si>
    <t>すわ</t>
  </si>
  <si>
    <t>しおね</t>
  </si>
  <si>
    <t>瀬野</t>
  </si>
  <si>
    <t>勇人</t>
  </si>
  <si>
    <t>せの</t>
  </si>
  <si>
    <t>麻緒</t>
  </si>
  <si>
    <t>まお</t>
  </si>
  <si>
    <t>田川</t>
  </si>
  <si>
    <t>瑠菜</t>
  </si>
  <si>
    <t>たがわ</t>
  </si>
  <si>
    <t>るな</t>
  </si>
  <si>
    <t>竹内</t>
  </si>
  <si>
    <t>廉貴</t>
  </si>
  <si>
    <t>たけうち</t>
  </si>
  <si>
    <t>よしき</t>
  </si>
  <si>
    <t>田盛</t>
  </si>
  <si>
    <t>綾菜</t>
  </si>
  <si>
    <t>たもり</t>
  </si>
  <si>
    <t>あやな</t>
  </si>
  <si>
    <t>健太郎</t>
  </si>
  <si>
    <t>けんたろう</t>
  </si>
  <si>
    <t>雄馬</t>
  </si>
  <si>
    <t>ゆうま</t>
  </si>
  <si>
    <t>長岡</t>
  </si>
  <si>
    <t>なつめ</t>
  </si>
  <si>
    <t>ながおか</t>
  </si>
  <si>
    <t>慧哉</t>
  </si>
  <si>
    <t>なかしま</t>
  </si>
  <si>
    <t>けいや</t>
  </si>
  <si>
    <t>中道</t>
  </si>
  <si>
    <t>悠</t>
  </si>
  <si>
    <t>なかみち</t>
  </si>
  <si>
    <t>拓也</t>
  </si>
  <si>
    <t>たくや</t>
  </si>
  <si>
    <t>二本松</t>
  </si>
  <si>
    <t>舞湖</t>
  </si>
  <si>
    <t>にほんまつ</t>
  </si>
  <si>
    <t>まいこ</t>
  </si>
  <si>
    <t>平井</t>
  </si>
  <si>
    <t>卓</t>
  </si>
  <si>
    <t>ひらい</t>
  </si>
  <si>
    <t>たく</t>
  </si>
  <si>
    <t>ゆな</t>
  </si>
  <si>
    <t>蒼</t>
  </si>
  <si>
    <t>あおい</t>
  </si>
  <si>
    <t>滉平</t>
  </si>
  <si>
    <t>直士</t>
  </si>
  <si>
    <t>真吾</t>
  </si>
  <si>
    <t>しんご</t>
  </si>
  <si>
    <t>郁平</t>
  </si>
  <si>
    <t>ゆうへい</t>
  </si>
  <si>
    <t>實生</t>
  </si>
  <si>
    <t>幸紗</t>
  </si>
  <si>
    <t>みばえ</t>
  </si>
  <si>
    <t>きさ</t>
  </si>
  <si>
    <t>宮崎</t>
  </si>
  <si>
    <t>日捺子</t>
  </si>
  <si>
    <t>みやざき</t>
  </si>
  <si>
    <t>ひなこな</t>
  </si>
  <si>
    <t>宮田</t>
  </si>
  <si>
    <t>基利斗</t>
  </si>
  <si>
    <t>みやた</t>
  </si>
  <si>
    <t>きりと</t>
  </si>
  <si>
    <t>涼帆</t>
  </si>
  <si>
    <t>すずほ</t>
  </si>
  <si>
    <t>守田</t>
  </si>
  <si>
    <t>憲進</t>
  </si>
  <si>
    <t>もりた</t>
  </si>
  <si>
    <t>けんしん</t>
  </si>
  <si>
    <t>柳本</t>
  </si>
  <si>
    <t>憲志</t>
  </si>
  <si>
    <t>やなぎもと</t>
  </si>
  <si>
    <t>悠輝</t>
  </si>
  <si>
    <t>美咲</t>
  </si>
  <si>
    <t>美紗生</t>
  </si>
  <si>
    <t>貴基</t>
  </si>
  <si>
    <t>和気</t>
  </si>
  <si>
    <t>わき</t>
  </si>
  <si>
    <t>渡辺</t>
  </si>
  <si>
    <t>三田サフィニア</t>
  </si>
  <si>
    <t>石出</t>
  </si>
  <si>
    <t>いしで</t>
  </si>
  <si>
    <t>まさこ</t>
  </si>
  <si>
    <t>石東</t>
  </si>
  <si>
    <t>美枝子</t>
  </si>
  <si>
    <t>いしひがし</t>
  </si>
  <si>
    <t>みえこ</t>
  </si>
  <si>
    <t>梅田</t>
  </si>
  <si>
    <t>ゆかり</t>
  </si>
  <si>
    <t>うめだ</t>
  </si>
  <si>
    <t>梶本</t>
  </si>
  <si>
    <t>佳秀</t>
  </si>
  <si>
    <t>かじもと</t>
  </si>
  <si>
    <t>享子</t>
  </si>
  <si>
    <t>早苗</t>
  </si>
  <si>
    <t>呉屋</t>
  </si>
  <si>
    <t>くれや</t>
  </si>
  <si>
    <t>知代</t>
  </si>
  <si>
    <t>ちよ</t>
  </si>
  <si>
    <t>芳栄</t>
  </si>
  <si>
    <t>よしえ</t>
  </si>
  <si>
    <t>堀北</t>
  </si>
  <si>
    <t>道代</t>
  </si>
  <si>
    <t>ほりきた</t>
  </si>
  <si>
    <t>清美</t>
  </si>
  <si>
    <t>きよみ</t>
  </si>
  <si>
    <t>紗希</t>
  </si>
  <si>
    <t>芦谷</t>
  </si>
  <si>
    <t>乃々愛</t>
  </si>
  <si>
    <t>あしたに</t>
  </si>
  <si>
    <t>ののあ</t>
  </si>
  <si>
    <t>飯尾</t>
  </si>
  <si>
    <t>幸大</t>
  </si>
  <si>
    <t>いいお</t>
  </si>
  <si>
    <t>ゆきひろ</t>
  </si>
  <si>
    <t>加納</t>
  </si>
  <si>
    <t>捺芽</t>
  </si>
  <si>
    <t>かのう</t>
  </si>
  <si>
    <t>西堂</t>
  </si>
  <si>
    <t>晴揮</t>
  </si>
  <si>
    <t>さいどう</t>
  </si>
  <si>
    <t>はるき</t>
  </si>
  <si>
    <t>樹里</t>
  </si>
  <si>
    <t>じゅり</t>
  </si>
  <si>
    <t>優茉</t>
  </si>
  <si>
    <t>利岡</t>
  </si>
  <si>
    <t>素晴</t>
  </si>
  <si>
    <t>としおか</t>
  </si>
  <si>
    <t>すばる</t>
  </si>
  <si>
    <t>直也</t>
  </si>
  <si>
    <t>中嶋</t>
  </si>
  <si>
    <t>萌</t>
  </si>
  <si>
    <t>もえ</t>
  </si>
  <si>
    <t>前原</t>
  </si>
  <si>
    <t>暖空</t>
  </si>
  <si>
    <t>まえはら</t>
  </si>
  <si>
    <t>はるく</t>
  </si>
  <si>
    <t>松村</t>
  </si>
  <si>
    <t>仁</t>
  </si>
  <si>
    <t>まつむら</t>
  </si>
  <si>
    <t>山岡</t>
  </si>
  <si>
    <t>やまおか</t>
  </si>
  <si>
    <t>ひな</t>
  </si>
  <si>
    <t>真由美</t>
  </si>
  <si>
    <t>市立西宮高校</t>
  </si>
  <si>
    <t>友祐</t>
  </si>
  <si>
    <t>ゆうすけ</t>
  </si>
  <si>
    <t>歩美</t>
  </si>
  <si>
    <t>去来川</t>
  </si>
  <si>
    <t>愛理</t>
  </si>
  <si>
    <t>いさがわ</t>
  </si>
  <si>
    <t>礒橋</t>
  </si>
  <si>
    <t>七帆</t>
  </si>
  <si>
    <t>いそはし</t>
  </si>
  <si>
    <t>ななほ</t>
  </si>
  <si>
    <t>板尾</t>
  </si>
  <si>
    <t>真友子</t>
  </si>
  <si>
    <t>いたお</t>
  </si>
  <si>
    <t>岩淵</t>
  </si>
  <si>
    <t>蘭々</t>
  </si>
  <si>
    <t>いわぶち</t>
  </si>
  <si>
    <t>らんらん</t>
  </si>
  <si>
    <t>岡本</t>
  </si>
  <si>
    <t>藍</t>
  </si>
  <si>
    <t>おかもと</t>
  </si>
  <si>
    <t>岡山</t>
  </si>
  <si>
    <t>翠子</t>
  </si>
  <si>
    <t>おかやま</t>
  </si>
  <si>
    <t>すいこ</t>
  </si>
  <si>
    <t>鳳子</t>
  </si>
  <si>
    <t>ほうこ</t>
  </si>
  <si>
    <t>奥島</t>
  </si>
  <si>
    <t>涼葉</t>
  </si>
  <si>
    <t>おくしま</t>
  </si>
  <si>
    <t>すずは</t>
  </si>
  <si>
    <t>笠井</t>
  </si>
  <si>
    <t>かさい</t>
  </si>
  <si>
    <t>片山</t>
  </si>
  <si>
    <t>采音</t>
  </si>
  <si>
    <t>かたやま</t>
  </si>
  <si>
    <t>淑美</t>
  </si>
  <si>
    <t>としみ</t>
  </si>
  <si>
    <t>和佳奈</t>
  </si>
  <si>
    <t>凪子</t>
  </si>
  <si>
    <t>なぎこ</t>
  </si>
  <si>
    <t>北田</t>
  </si>
  <si>
    <t>結子</t>
  </si>
  <si>
    <t>きただ</t>
  </si>
  <si>
    <t>國村</t>
  </si>
  <si>
    <t>侑未</t>
  </si>
  <si>
    <t>くにむら</t>
  </si>
  <si>
    <t>黒木</t>
  </si>
  <si>
    <t>くろき</t>
  </si>
  <si>
    <t>涼真</t>
  </si>
  <si>
    <t>りょうま</t>
  </si>
  <si>
    <t>坂下</t>
  </si>
  <si>
    <t>新</t>
  </si>
  <si>
    <t>さかした</t>
  </si>
  <si>
    <t>しん</t>
  </si>
  <si>
    <t>志貴</t>
  </si>
  <si>
    <t>友菜</t>
  </si>
  <si>
    <t>しき</t>
  </si>
  <si>
    <t>志藤</t>
  </si>
  <si>
    <t>風花</t>
  </si>
  <si>
    <t>しどう</t>
  </si>
  <si>
    <t>ふうか</t>
  </si>
  <si>
    <t>司波</t>
  </si>
  <si>
    <t>凜</t>
  </si>
  <si>
    <t>しば</t>
  </si>
  <si>
    <t>末富</t>
  </si>
  <si>
    <t>美空</t>
  </si>
  <si>
    <t>すえとみ</t>
  </si>
  <si>
    <t>翔星</t>
  </si>
  <si>
    <t>とあ</t>
  </si>
  <si>
    <t>髙野</t>
  </si>
  <si>
    <t>真優菜</t>
  </si>
  <si>
    <t>たかの</t>
  </si>
  <si>
    <t>日菜</t>
  </si>
  <si>
    <t>辻森</t>
  </si>
  <si>
    <t>つじもり</t>
  </si>
  <si>
    <t>戸下</t>
  </si>
  <si>
    <t>結月</t>
  </si>
  <si>
    <t>とした</t>
  </si>
  <si>
    <t>仲井</t>
  </si>
  <si>
    <t>そよ香</t>
  </si>
  <si>
    <t>そよか</t>
  </si>
  <si>
    <t>永田</t>
  </si>
  <si>
    <t>翔流</t>
  </si>
  <si>
    <t>ながた</t>
  </si>
  <si>
    <t>かける</t>
  </si>
  <si>
    <t>遥希</t>
  </si>
  <si>
    <t>中家</t>
  </si>
  <si>
    <t>なかや</t>
  </si>
  <si>
    <t>西田</t>
  </si>
  <si>
    <t>彩那</t>
  </si>
  <si>
    <t>にしだ</t>
  </si>
  <si>
    <t>さな</t>
  </si>
  <si>
    <t>西原</t>
  </si>
  <si>
    <t>花菜</t>
  </si>
  <si>
    <t>にしはら</t>
  </si>
  <si>
    <t>西脇</t>
  </si>
  <si>
    <t>彩貴</t>
  </si>
  <si>
    <t>にしわき</t>
  </si>
  <si>
    <t>畑中</t>
  </si>
  <si>
    <t>はたなか</t>
  </si>
  <si>
    <t>澪里</t>
  </si>
  <si>
    <t>みおり</t>
  </si>
  <si>
    <t>志</t>
  </si>
  <si>
    <t>のぞみ</t>
  </si>
  <si>
    <t>藤崎</t>
  </si>
  <si>
    <t>ふじさき</t>
  </si>
  <si>
    <t>遙華</t>
  </si>
  <si>
    <t>晴香</t>
  </si>
  <si>
    <t>萌衣</t>
  </si>
  <si>
    <t>水谷</t>
  </si>
  <si>
    <t>みずたに</t>
  </si>
  <si>
    <t>三原</t>
  </si>
  <si>
    <t>麻央</t>
  </si>
  <si>
    <t>みはら</t>
  </si>
  <si>
    <t>三村</t>
  </si>
  <si>
    <t>風璃</t>
  </si>
  <si>
    <t>みむら</t>
  </si>
  <si>
    <t>ふうり</t>
  </si>
  <si>
    <t>大輝</t>
  </si>
  <si>
    <t>安永</t>
  </si>
  <si>
    <t>光希</t>
  </si>
  <si>
    <t>やすなが</t>
  </si>
  <si>
    <t>みつき</t>
  </si>
  <si>
    <t>脩斗</t>
  </si>
  <si>
    <t>行武</t>
  </si>
  <si>
    <t>香音</t>
  </si>
  <si>
    <t>ゆくたけ</t>
  </si>
  <si>
    <t>由季</t>
  </si>
  <si>
    <t>悠也</t>
  </si>
  <si>
    <t>龍</t>
  </si>
  <si>
    <t>実緒里</t>
  </si>
  <si>
    <t>りゅう</t>
  </si>
  <si>
    <t>成徳スマイル</t>
  </si>
  <si>
    <t>太</t>
  </si>
  <si>
    <t>あたらし</t>
  </si>
  <si>
    <t>ふとし</t>
  </si>
  <si>
    <t>暁子</t>
  </si>
  <si>
    <t>ここね</t>
  </si>
  <si>
    <t>虹心</t>
  </si>
  <si>
    <t>ここ</t>
  </si>
  <si>
    <t>宇草</t>
  </si>
  <si>
    <t>喜代子</t>
  </si>
  <si>
    <t>うくさ</t>
  </si>
  <si>
    <t>きよこ</t>
  </si>
  <si>
    <t>大口</t>
  </si>
  <si>
    <t>おおぐち</t>
  </si>
  <si>
    <t>折田</t>
  </si>
  <si>
    <t>奏斗</t>
  </si>
  <si>
    <t>おりた</t>
  </si>
  <si>
    <t>かなと</t>
  </si>
  <si>
    <t>和夏</t>
  </si>
  <si>
    <t>のどか</t>
  </si>
  <si>
    <t>小弥</t>
  </si>
  <si>
    <t>詩織</t>
  </si>
  <si>
    <t>しおり</t>
  </si>
  <si>
    <t>串部</t>
  </si>
  <si>
    <t>真優</t>
  </si>
  <si>
    <t>くしべ</t>
  </si>
  <si>
    <t>嶋川</t>
  </si>
  <si>
    <t>祐</t>
  </si>
  <si>
    <t>寺岡</t>
  </si>
  <si>
    <t>隆行</t>
  </si>
  <si>
    <t>てらおか</t>
  </si>
  <si>
    <t>広一郎</t>
  </si>
  <si>
    <t>こういちろう</t>
  </si>
  <si>
    <t>裕亮</t>
  </si>
  <si>
    <t>和也</t>
  </si>
  <si>
    <t>かずや</t>
  </si>
  <si>
    <t>長野</t>
  </si>
  <si>
    <t>ながの</t>
  </si>
  <si>
    <t>拓哉</t>
  </si>
  <si>
    <t>信哉</t>
  </si>
  <si>
    <t>のぶや</t>
  </si>
  <si>
    <t>香織</t>
  </si>
  <si>
    <t>かおり</t>
  </si>
  <si>
    <t>千結乃</t>
  </si>
  <si>
    <t>ちゆの</t>
  </si>
  <si>
    <t>綾</t>
  </si>
  <si>
    <t>濱口</t>
  </si>
  <si>
    <t>佳那</t>
  </si>
  <si>
    <t>はまぐち</t>
  </si>
  <si>
    <t>飛弾</t>
  </si>
  <si>
    <t>楓果</t>
  </si>
  <si>
    <t>ひだ</t>
  </si>
  <si>
    <t>雅一</t>
  </si>
  <si>
    <t>日野</t>
  </si>
  <si>
    <t>ひの</t>
  </si>
  <si>
    <t>町田</t>
  </si>
  <si>
    <t>まちだ</t>
  </si>
  <si>
    <t>沙織</t>
  </si>
  <si>
    <t>蒼太</t>
  </si>
  <si>
    <t>そうた</t>
  </si>
  <si>
    <t>正樹</t>
  </si>
  <si>
    <t>芦森</t>
  </si>
  <si>
    <t>あしもり</t>
  </si>
  <si>
    <t>有元</t>
  </si>
  <si>
    <t>千寿</t>
  </si>
  <si>
    <t>ちず</t>
  </si>
  <si>
    <t>石井</t>
  </si>
  <si>
    <t>南帆子</t>
  </si>
  <si>
    <t>いしい</t>
  </si>
  <si>
    <t>衣斐</t>
  </si>
  <si>
    <t>いび</t>
  </si>
  <si>
    <t>暁美</t>
  </si>
  <si>
    <t>あけみ</t>
  </si>
  <si>
    <t>香音里</t>
  </si>
  <si>
    <t>越智</t>
  </si>
  <si>
    <t>容子</t>
  </si>
  <si>
    <t>おち</t>
  </si>
  <si>
    <t>鍵山</t>
  </si>
  <si>
    <t>かぎやま</t>
  </si>
  <si>
    <t>梶野</t>
  </si>
  <si>
    <t>幸子</t>
  </si>
  <si>
    <t>かじの</t>
  </si>
  <si>
    <t>国本</t>
  </si>
  <si>
    <t>絢子</t>
  </si>
  <si>
    <t>くにもと</t>
  </si>
  <si>
    <t>美保</t>
  </si>
  <si>
    <t>みほ</t>
  </si>
  <si>
    <t>黒谷</t>
  </si>
  <si>
    <t>和江</t>
  </si>
  <si>
    <t>くろたに</t>
  </si>
  <si>
    <t>かずえ</t>
  </si>
  <si>
    <t>末次</t>
  </si>
  <si>
    <t>美苗</t>
  </si>
  <si>
    <t>すえつぐ</t>
  </si>
  <si>
    <t>みなえ</t>
  </si>
  <si>
    <t>竹中</t>
  </si>
  <si>
    <t>摂子</t>
  </si>
  <si>
    <t>たけなか</t>
  </si>
  <si>
    <t>せつこ</t>
  </si>
  <si>
    <t>成田</t>
  </si>
  <si>
    <t>利恵</t>
  </si>
  <si>
    <t>なりた</t>
  </si>
  <si>
    <t>雅水</t>
  </si>
  <si>
    <t>藤原</t>
  </si>
  <si>
    <t>郁美</t>
  </si>
  <si>
    <t>ふじわら</t>
  </si>
  <si>
    <t>いくみ</t>
  </si>
  <si>
    <t>本庶</t>
  </si>
  <si>
    <t>ほんじょ</t>
  </si>
  <si>
    <t>八千代</t>
  </si>
  <si>
    <t>やちよ</t>
  </si>
  <si>
    <t>山中</t>
  </si>
  <si>
    <t>やまなか</t>
  </si>
  <si>
    <t>亜季</t>
  </si>
  <si>
    <t>優子</t>
  </si>
  <si>
    <t>赤松</t>
  </si>
  <si>
    <t>幹啓</t>
  </si>
  <si>
    <t>あかまつ</t>
  </si>
  <si>
    <t>石地</t>
  </si>
  <si>
    <t>いしち</t>
  </si>
  <si>
    <t>伊津野</t>
  </si>
  <si>
    <t>いつの</t>
  </si>
  <si>
    <t>稲里</t>
  </si>
  <si>
    <t>いなざと</t>
  </si>
  <si>
    <t>伊吹</t>
  </si>
  <si>
    <t>紀乃</t>
  </si>
  <si>
    <t>いぶき</t>
  </si>
  <si>
    <t>きの</t>
  </si>
  <si>
    <t>今尾</t>
  </si>
  <si>
    <t>いまお</t>
  </si>
  <si>
    <t>ゆつき</t>
  </si>
  <si>
    <t>将暉</t>
  </si>
  <si>
    <t>清敬</t>
  </si>
  <si>
    <t>尾場瀬</t>
  </si>
  <si>
    <t>勇斗</t>
  </si>
  <si>
    <t>おばせ</t>
  </si>
  <si>
    <t>妃菜</t>
  </si>
  <si>
    <t>美晴</t>
  </si>
  <si>
    <t>みはる</t>
  </si>
  <si>
    <t>おもてたに</t>
  </si>
  <si>
    <t>片桐</t>
  </si>
  <si>
    <t>孝太</t>
  </si>
  <si>
    <t>かたぎり</t>
  </si>
  <si>
    <t>門田</t>
  </si>
  <si>
    <t>彰子</t>
  </si>
  <si>
    <t>かどた</t>
  </si>
  <si>
    <t>泰司</t>
  </si>
  <si>
    <t>たいじ</t>
  </si>
  <si>
    <t>金田</t>
  </si>
  <si>
    <t>勲</t>
  </si>
  <si>
    <t>かねだ</t>
  </si>
  <si>
    <t>いさお</t>
  </si>
  <si>
    <t>川村</t>
  </si>
  <si>
    <t>敏美</t>
  </si>
  <si>
    <t>木口屋</t>
  </si>
  <si>
    <t>一晃</t>
  </si>
  <si>
    <t>きぐちや</t>
  </si>
  <si>
    <t>かずあき</t>
  </si>
  <si>
    <t>大和</t>
  </si>
  <si>
    <t>日下部</t>
  </si>
  <si>
    <t>紗穂</t>
  </si>
  <si>
    <t>くさかべ</t>
  </si>
  <si>
    <t>さほ</t>
  </si>
  <si>
    <t>貴宏</t>
  </si>
  <si>
    <t>たかひろ</t>
  </si>
  <si>
    <t>黒瀬</t>
  </si>
  <si>
    <t>奈都美</t>
  </si>
  <si>
    <t>くろせ</t>
  </si>
  <si>
    <t>萌寧</t>
  </si>
  <si>
    <t>もね</t>
  </si>
  <si>
    <t>桑崎</t>
  </si>
  <si>
    <t>佳代子</t>
  </si>
  <si>
    <t>くわさき</t>
  </si>
  <si>
    <t>洪</t>
  </si>
  <si>
    <t>恵理香</t>
  </si>
  <si>
    <t>こう</t>
  </si>
  <si>
    <t>えりか</t>
  </si>
  <si>
    <t>東風平</t>
  </si>
  <si>
    <t>こちひら</t>
  </si>
  <si>
    <t>坂尾</t>
  </si>
  <si>
    <t>侑吏子</t>
  </si>
  <si>
    <t>さかお</t>
  </si>
  <si>
    <t>ゆりこ</t>
  </si>
  <si>
    <t>憲士</t>
  </si>
  <si>
    <t>拓実</t>
  </si>
  <si>
    <t>真田</t>
  </si>
  <si>
    <t>篠田</t>
  </si>
  <si>
    <t>しのだ</t>
  </si>
  <si>
    <t>下堂</t>
  </si>
  <si>
    <t>恭平</t>
  </si>
  <si>
    <t>しもどう</t>
  </si>
  <si>
    <t>きょうへい</t>
  </si>
  <si>
    <t>新幸</t>
  </si>
  <si>
    <t>奈津美</t>
  </si>
  <si>
    <t>しんこう</t>
  </si>
  <si>
    <t>杉尾</t>
  </si>
  <si>
    <t>すぎお</t>
  </si>
  <si>
    <t>宗得</t>
  </si>
  <si>
    <t>そうとく</t>
  </si>
  <si>
    <t>曽根</t>
  </si>
  <si>
    <t>諄</t>
  </si>
  <si>
    <t>そね</t>
  </si>
  <si>
    <t>裕喜</t>
  </si>
  <si>
    <t>竹井</t>
  </si>
  <si>
    <t>大丈</t>
  </si>
  <si>
    <t>たけい</t>
  </si>
  <si>
    <t>だいじょう</t>
  </si>
  <si>
    <t>谷川</t>
  </si>
  <si>
    <t>由起</t>
  </si>
  <si>
    <t>たにがわ</t>
  </si>
  <si>
    <t>床田</t>
  </si>
  <si>
    <t>帆起</t>
  </si>
  <si>
    <t>とこだ</t>
  </si>
  <si>
    <t>ほき</t>
  </si>
  <si>
    <t>中瀬</t>
  </si>
  <si>
    <t>なかせ</t>
  </si>
  <si>
    <t>直樹</t>
  </si>
  <si>
    <t>新名</t>
  </si>
  <si>
    <t>にいな</t>
  </si>
  <si>
    <t>西林</t>
  </si>
  <si>
    <t>にしばやし</t>
  </si>
  <si>
    <t>野島</t>
  </si>
  <si>
    <t>和幸</t>
  </si>
  <si>
    <t>のじま</t>
  </si>
  <si>
    <t>かずゆき</t>
  </si>
  <si>
    <t>慎一郎</t>
  </si>
  <si>
    <t>しんいちろう</t>
  </si>
  <si>
    <t>一平</t>
  </si>
  <si>
    <t>いっぺい</t>
  </si>
  <si>
    <t>遥</t>
  </si>
  <si>
    <t>優花</t>
  </si>
  <si>
    <t>日比谷</t>
  </si>
  <si>
    <t>京佳</t>
  </si>
  <si>
    <t>ひびや</t>
  </si>
  <si>
    <t>一真</t>
  </si>
  <si>
    <t>福成</t>
  </si>
  <si>
    <t>真</t>
  </si>
  <si>
    <t>ふくなり</t>
  </si>
  <si>
    <t>真唯</t>
  </si>
  <si>
    <t>堀口</t>
  </si>
  <si>
    <t>ほりぐち</t>
  </si>
  <si>
    <t>巻木</t>
  </si>
  <si>
    <t>まきぎ</t>
  </si>
  <si>
    <t>匠</t>
  </si>
  <si>
    <t>南</t>
  </si>
  <si>
    <t>侑奈</t>
  </si>
  <si>
    <t>宮西</t>
  </si>
  <si>
    <t>真里奈</t>
  </si>
  <si>
    <t>みやにし</t>
  </si>
  <si>
    <t>まりな</t>
  </si>
  <si>
    <t>宮脇</t>
  </si>
  <si>
    <t>帆音</t>
  </si>
  <si>
    <t>みやわき</t>
  </si>
  <si>
    <t>はのん</t>
  </si>
  <si>
    <t>元山</t>
  </si>
  <si>
    <t>知香</t>
  </si>
  <si>
    <t>もとやま</t>
  </si>
  <si>
    <t>森川</t>
  </si>
  <si>
    <t>賀博</t>
  </si>
  <si>
    <t>もりかわ</t>
  </si>
  <si>
    <t>安田</t>
  </si>
  <si>
    <t>涼亮</t>
  </si>
  <si>
    <t>育海</t>
  </si>
  <si>
    <t>山北</t>
  </si>
  <si>
    <t>やまきた</t>
  </si>
  <si>
    <t>佳凜</t>
  </si>
  <si>
    <t>かりん</t>
  </si>
  <si>
    <t>晴佳</t>
  </si>
  <si>
    <t>直城</t>
  </si>
  <si>
    <t>沙希</t>
  </si>
  <si>
    <t>保</t>
  </si>
  <si>
    <t>たもつ</t>
  </si>
  <si>
    <t>真央</t>
  </si>
  <si>
    <t>雅</t>
  </si>
  <si>
    <t>みやび</t>
  </si>
  <si>
    <t>佐和子</t>
  </si>
  <si>
    <t>さわこ</t>
  </si>
  <si>
    <t>渡部</t>
  </si>
  <si>
    <t>晋也</t>
  </si>
  <si>
    <t>武庫川女子大附中高</t>
  </si>
  <si>
    <t>華</t>
  </si>
  <si>
    <t>佑希子</t>
  </si>
  <si>
    <t>伊禮</t>
  </si>
  <si>
    <t>芽美</t>
  </si>
  <si>
    <t>いれい</t>
  </si>
  <si>
    <t>めみ</t>
  </si>
  <si>
    <t>岩田</t>
  </si>
  <si>
    <t>桃子</t>
  </si>
  <si>
    <t>いわた</t>
  </si>
  <si>
    <t>ももこ</t>
  </si>
  <si>
    <t>榮阪</t>
  </si>
  <si>
    <t>えいさか</t>
  </si>
  <si>
    <t>大井</t>
  </si>
  <si>
    <t>おおい</t>
  </si>
  <si>
    <t>綾奈</t>
  </si>
  <si>
    <t>筧</t>
  </si>
  <si>
    <t>美衣奈</t>
  </si>
  <si>
    <t>かけひ</t>
  </si>
  <si>
    <t>みいな</t>
  </si>
  <si>
    <t>笠原</t>
  </si>
  <si>
    <t>千歳</t>
  </si>
  <si>
    <t>かさはら</t>
  </si>
  <si>
    <t>ちとせ</t>
  </si>
  <si>
    <t>川畑</t>
  </si>
  <si>
    <t>琴美</t>
  </si>
  <si>
    <t>かわばた</t>
  </si>
  <si>
    <t>ことみ</t>
  </si>
  <si>
    <t>真梨奈</t>
  </si>
  <si>
    <t>北村</t>
  </si>
  <si>
    <t>百音</t>
  </si>
  <si>
    <t>きたむら</t>
  </si>
  <si>
    <t>祐介</t>
  </si>
  <si>
    <t>和花</t>
  </si>
  <si>
    <t>わか</t>
  </si>
  <si>
    <t>小早川</t>
  </si>
  <si>
    <t>琳</t>
  </si>
  <si>
    <t>こばやかわ</t>
  </si>
  <si>
    <t>椎原</t>
  </si>
  <si>
    <t>万陽</t>
  </si>
  <si>
    <t>しいはら</t>
  </si>
  <si>
    <t>まよ</t>
  </si>
  <si>
    <t>敷地</t>
  </si>
  <si>
    <t>彩音</t>
  </si>
  <si>
    <t>しきじ</t>
  </si>
  <si>
    <t>莉緒</t>
  </si>
  <si>
    <t>樹</t>
  </si>
  <si>
    <t>いつき</t>
  </si>
  <si>
    <t>下前</t>
  </si>
  <si>
    <t>日菜乃</t>
  </si>
  <si>
    <t>しもまえ</t>
  </si>
  <si>
    <t>ひなの</t>
  </si>
  <si>
    <t>茉楠</t>
  </si>
  <si>
    <t>関山</t>
  </si>
  <si>
    <t>実花子</t>
  </si>
  <si>
    <t>せきやま</t>
  </si>
  <si>
    <t>瀬戸</t>
  </si>
  <si>
    <t>結菜</t>
  </si>
  <si>
    <t>せと</t>
  </si>
  <si>
    <t>夏葵</t>
  </si>
  <si>
    <t>田代</t>
  </si>
  <si>
    <t>琉唯</t>
  </si>
  <si>
    <t>たしろ</t>
  </si>
  <si>
    <t>るい</t>
  </si>
  <si>
    <t>優菜</t>
  </si>
  <si>
    <t>たにざき</t>
  </si>
  <si>
    <t>轟木</t>
  </si>
  <si>
    <t>とどろき</t>
  </si>
  <si>
    <t>千紘</t>
  </si>
  <si>
    <t>杏</t>
  </si>
  <si>
    <t>あん</t>
  </si>
  <si>
    <t>中濱</t>
  </si>
  <si>
    <t>侑</t>
  </si>
  <si>
    <t>なかはま</t>
  </si>
  <si>
    <t>西角</t>
  </si>
  <si>
    <t>凛音</t>
  </si>
  <si>
    <t>にしかく</t>
  </si>
  <si>
    <t>りおん</t>
  </si>
  <si>
    <t>橋本</t>
  </si>
  <si>
    <t>陽梨</t>
  </si>
  <si>
    <t>ひより</t>
  </si>
  <si>
    <t>菜夏</t>
  </si>
  <si>
    <t>藤野</t>
  </si>
  <si>
    <t>ふじの</t>
  </si>
  <si>
    <t>船曳</t>
  </si>
  <si>
    <t>紗優</t>
  </si>
  <si>
    <t>ふなびき</t>
  </si>
  <si>
    <t>さゆ</t>
  </si>
  <si>
    <t>文野</t>
  </si>
  <si>
    <t>愛海</t>
  </si>
  <si>
    <t>ふみの</t>
  </si>
  <si>
    <t>古椀</t>
  </si>
  <si>
    <t>ふるわん</t>
  </si>
  <si>
    <t>坊迫</t>
  </si>
  <si>
    <t>咲藍</t>
  </si>
  <si>
    <t>ぼうさこ</t>
  </si>
  <si>
    <t>さくら</t>
  </si>
  <si>
    <t>椿季</t>
  </si>
  <si>
    <t>つばき</t>
  </si>
  <si>
    <t>友紀</t>
  </si>
  <si>
    <t>葵理</t>
  </si>
  <si>
    <t>宮地</t>
  </si>
  <si>
    <t>みやち</t>
  </si>
  <si>
    <t>六倉</t>
  </si>
  <si>
    <t>美結</t>
  </si>
  <si>
    <t>むくら</t>
  </si>
  <si>
    <t>みゆう</t>
  </si>
  <si>
    <t>村尾</t>
  </si>
  <si>
    <t>悠花</t>
  </si>
  <si>
    <t>むらお</t>
  </si>
  <si>
    <t>妙美</t>
  </si>
  <si>
    <t>たえみ</t>
  </si>
  <si>
    <t>朱凜</t>
  </si>
  <si>
    <t>千夏</t>
  </si>
  <si>
    <t>ちなつ</t>
  </si>
  <si>
    <t>米田</t>
  </si>
  <si>
    <t>美柚</t>
  </si>
  <si>
    <t>よねだ</t>
  </si>
  <si>
    <t>梅林</t>
  </si>
  <si>
    <t>周司</t>
  </si>
  <si>
    <t>うめばやし</t>
  </si>
  <si>
    <t>しゅうじ</t>
  </si>
  <si>
    <t>香倉</t>
  </si>
  <si>
    <t>孝美</t>
  </si>
  <si>
    <t>かぐら</t>
  </si>
  <si>
    <t>たかよし</t>
  </si>
  <si>
    <t>今野</t>
  </si>
  <si>
    <t>聖也</t>
  </si>
  <si>
    <t>こんの</t>
  </si>
  <si>
    <t>せいや</t>
  </si>
  <si>
    <t>阪本</t>
  </si>
  <si>
    <t>眞一</t>
  </si>
  <si>
    <t>山戸東</t>
  </si>
  <si>
    <t>祐弥</t>
  </si>
  <si>
    <t>さんどひがし</t>
  </si>
  <si>
    <t>杉浦</t>
  </si>
  <si>
    <t>紀彦</t>
  </si>
  <si>
    <t>すぎうら</t>
  </si>
  <si>
    <t>のりひこ</t>
  </si>
  <si>
    <t>竹信</t>
  </si>
  <si>
    <t>良弘</t>
  </si>
  <si>
    <t>たけのぶ</t>
  </si>
  <si>
    <t>重裕</t>
  </si>
  <si>
    <t>しげひろ</t>
  </si>
  <si>
    <t>茂</t>
  </si>
  <si>
    <t>しげる</t>
  </si>
  <si>
    <t>泊</t>
  </si>
  <si>
    <t>堅太郎</t>
  </si>
  <si>
    <t>とまり</t>
  </si>
  <si>
    <t>畠中</t>
  </si>
  <si>
    <t>智貴</t>
  </si>
  <si>
    <t>三島</t>
  </si>
  <si>
    <t>佑介</t>
  </si>
  <si>
    <t>みしま</t>
  </si>
  <si>
    <t>暁光</t>
  </si>
  <si>
    <t>みやべ</t>
  </si>
  <si>
    <t>あきみつ</t>
  </si>
  <si>
    <t>重彦</t>
  </si>
  <si>
    <t>しげひこ</t>
  </si>
  <si>
    <t>本山</t>
  </si>
  <si>
    <t>秀行</t>
  </si>
  <si>
    <t>凌嗣</t>
  </si>
  <si>
    <t>りょうじ</t>
  </si>
  <si>
    <t>真也</t>
  </si>
  <si>
    <t>浅井</t>
  </si>
  <si>
    <t>瞳</t>
  </si>
  <si>
    <t>あさい</t>
  </si>
  <si>
    <t>諒太朗</t>
  </si>
  <si>
    <t>りょうたろう</t>
  </si>
  <si>
    <t>上杉</t>
  </si>
  <si>
    <t>流雲</t>
  </si>
  <si>
    <t>うえすぎ</t>
  </si>
  <si>
    <t>りゅうも</t>
  </si>
  <si>
    <t>皓司</t>
  </si>
  <si>
    <t>河上</t>
  </si>
  <si>
    <t>北山</t>
  </si>
  <si>
    <t>雅子</t>
  </si>
  <si>
    <t>きたやま</t>
  </si>
  <si>
    <t>玲</t>
  </si>
  <si>
    <t>れい</t>
  </si>
  <si>
    <t>真志</t>
  </si>
  <si>
    <t>美和子</t>
  </si>
  <si>
    <t>みわこ</t>
  </si>
  <si>
    <t>仲</t>
  </si>
  <si>
    <t>なか</t>
  </si>
  <si>
    <t>中塚</t>
  </si>
  <si>
    <t>美里</t>
  </si>
  <si>
    <t>なかつか</t>
  </si>
  <si>
    <t>濱橋</t>
  </si>
  <si>
    <t>はまはし</t>
  </si>
  <si>
    <t>廣瀧</t>
  </si>
  <si>
    <t>和人</t>
  </si>
  <si>
    <t>ひろたき</t>
  </si>
  <si>
    <t>かずと</t>
  </si>
  <si>
    <t>拓</t>
  </si>
  <si>
    <t>森田</t>
  </si>
  <si>
    <t>紀子</t>
  </si>
  <si>
    <t>久志</t>
  </si>
  <si>
    <t>ひさし</t>
  </si>
  <si>
    <t>ＶＩＣＴＯＲＹ</t>
  </si>
  <si>
    <t>朝隈</t>
  </si>
  <si>
    <t>洸太</t>
  </si>
  <si>
    <t>あさくま</t>
  </si>
  <si>
    <t>齊藤</t>
  </si>
  <si>
    <t>愛珠</t>
  </si>
  <si>
    <t>さいとう</t>
  </si>
  <si>
    <t>坂</t>
  </si>
  <si>
    <t>幸雄</t>
  </si>
  <si>
    <t>さか</t>
  </si>
  <si>
    <t>ゆきお</t>
  </si>
  <si>
    <t>怜梨</t>
  </si>
  <si>
    <t>れいり</t>
  </si>
  <si>
    <t>尚人</t>
  </si>
  <si>
    <t>立津</t>
  </si>
  <si>
    <t>捷斗</t>
  </si>
  <si>
    <t>たてつ</t>
  </si>
  <si>
    <t>しょうと</t>
  </si>
  <si>
    <t>玉井</t>
  </si>
  <si>
    <t>元</t>
  </si>
  <si>
    <t>たまい</t>
  </si>
  <si>
    <t>げん</t>
  </si>
  <si>
    <t>平林</t>
  </si>
  <si>
    <t>夏依</t>
  </si>
  <si>
    <t>ひらばやし</t>
  </si>
  <si>
    <t>和輝</t>
  </si>
  <si>
    <t>舟岡</t>
  </si>
  <si>
    <t>菅原</t>
  </si>
  <si>
    <t>彰久</t>
  </si>
  <si>
    <t>すがはら</t>
  </si>
  <si>
    <t>あきひさ</t>
  </si>
  <si>
    <t>ふなおか</t>
  </si>
  <si>
    <t>遊羽弾</t>
  </si>
  <si>
    <t>河島</t>
  </si>
  <si>
    <t>靖之</t>
  </si>
  <si>
    <t>やすゆき</t>
  </si>
  <si>
    <t>佳奈</t>
  </si>
  <si>
    <t>裕</t>
  </si>
  <si>
    <t>尼崎西高校</t>
  </si>
  <si>
    <t>渉</t>
  </si>
  <si>
    <t>しょう</t>
  </si>
  <si>
    <t>武庫荘総合高校</t>
  </si>
  <si>
    <t>浅田</t>
  </si>
  <si>
    <t>力海</t>
  </si>
  <si>
    <t>あさだ</t>
  </si>
  <si>
    <t>航平</t>
  </si>
  <si>
    <t>はねx2キッズ</t>
  </si>
  <si>
    <t>和久田</t>
  </si>
  <si>
    <t>千暁</t>
  </si>
  <si>
    <t>わくだ</t>
  </si>
  <si>
    <t>ちあき</t>
  </si>
  <si>
    <t>クリアー</t>
  </si>
  <si>
    <t>赤尾</t>
  </si>
  <si>
    <t>きよ子</t>
  </si>
  <si>
    <t>あかお</t>
  </si>
  <si>
    <t>北島</t>
  </si>
  <si>
    <t>景子</t>
  </si>
  <si>
    <t>きたじま</t>
  </si>
  <si>
    <t>佳七子</t>
  </si>
  <si>
    <t>由可里</t>
  </si>
  <si>
    <t>古林</t>
  </si>
  <si>
    <t>ふるばやし</t>
  </si>
  <si>
    <t>峰松</t>
  </si>
  <si>
    <t>歩</t>
  </si>
  <si>
    <t>みねまつ</t>
  </si>
  <si>
    <t>真樹子</t>
  </si>
  <si>
    <t>大川</t>
  </si>
  <si>
    <t>おおかわ</t>
  </si>
  <si>
    <t>荻内</t>
  </si>
  <si>
    <t>おぎうち</t>
  </si>
  <si>
    <t>勝世</t>
  </si>
  <si>
    <t>かつせ</t>
  </si>
  <si>
    <t>まり子</t>
  </si>
  <si>
    <t>有美</t>
  </si>
  <si>
    <t>佐久間</t>
  </si>
  <si>
    <t>さくま</t>
  </si>
  <si>
    <t>薫</t>
  </si>
  <si>
    <t>かおる</t>
  </si>
  <si>
    <t>篠原</t>
  </si>
  <si>
    <t>しのはら</t>
  </si>
  <si>
    <t>上念</t>
  </si>
  <si>
    <t>じょうねん</t>
  </si>
  <si>
    <t>大王</t>
  </si>
  <si>
    <t>篤子</t>
  </si>
  <si>
    <t>だいおう</t>
  </si>
  <si>
    <t>谷田</t>
  </si>
  <si>
    <t>一子</t>
  </si>
  <si>
    <t>たにだ</t>
  </si>
  <si>
    <t>いちこ</t>
  </si>
  <si>
    <t>楢原</t>
  </si>
  <si>
    <t>博子</t>
  </si>
  <si>
    <t>ならはら</t>
  </si>
  <si>
    <t>米原</t>
  </si>
  <si>
    <t>里恵</t>
  </si>
  <si>
    <t>よねはら</t>
  </si>
  <si>
    <t>元子</t>
  </si>
  <si>
    <t>もとこ</t>
  </si>
  <si>
    <t>市瀬</t>
  </si>
  <si>
    <t>加寿美</t>
  </si>
  <si>
    <t>いちせ</t>
  </si>
  <si>
    <t>かすみ</t>
  </si>
  <si>
    <t>恵美</t>
  </si>
  <si>
    <t>絵里奈</t>
  </si>
  <si>
    <t>えりな</t>
  </si>
  <si>
    <t>渋谷</t>
  </si>
  <si>
    <t>しぶたに</t>
  </si>
  <si>
    <t>住野</t>
  </si>
  <si>
    <t>ふみ子</t>
  </si>
  <si>
    <t>すみの</t>
  </si>
  <si>
    <t>中内</t>
  </si>
  <si>
    <t>忍</t>
  </si>
  <si>
    <t>なかうち</t>
  </si>
  <si>
    <t>しのぶ</t>
  </si>
  <si>
    <t>中田</t>
  </si>
  <si>
    <t>里美</t>
  </si>
  <si>
    <t>なかた</t>
  </si>
  <si>
    <t>西岡</t>
  </si>
  <si>
    <t>にしおか</t>
  </si>
  <si>
    <t>羽田</t>
  </si>
  <si>
    <t>美志</t>
  </si>
  <si>
    <t>はだ</t>
  </si>
  <si>
    <t>節子</t>
  </si>
  <si>
    <t>幸代</t>
  </si>
  <si>
    <t>さちよ</t>
  </si>
  <si>
    <t>筆谷</t>
  </si>
  <si>
    <t>ふでたに</t>
  </si>
  <si>
    <t>裕江</t>
  </si>
  <si>
    <t>愛葉</t>
  </si>
  <si>
    <t>池上</t>
  </si>
  <si>
    <t>いけがみ</t>
  </si>
  <si>
    <t>梅原</t>
  </si>
  <si>
    <t>うめはら</t>
  </si>
  <si>
    <t>啓斗</t>
  </si>
  <si>
    <t>けいと</t>
  </si>
  <si>
    <t>悠大</t>
  </si>
  <si>
    <t>ゆうだい</t>
  </si>
  <si>
    <t>渡井</t>
  </si>
  <si>
    <t>耕晴</t>
  </si>
  <si>
    <t>とい</t>
  </si>
  <si>
    <t>西内</t>
  </si>
  <si>
    <t>洸人</t>
  </si>
  <si>
    <t>にしうち</t>
  </si>
  <si>
    <t>こうと</t>
  </si>
  <si>
    <t>日出</t>
  </si>
  <si>
    <t>裕美</t>
  </si>
  <si>
    <t>ひで</t>
  </si>
  <si>
    <t>萌奈</t>
  </si>
  <si>
    <t>もな</t>
  </si>
  <si>
    <t>早友里</t>
  </si>
  <si>
    <t>有賀</t>
  </si>
  <si>
    <t>翔子</t>
  </si>
  <si>
    <t>ありが</t>
  </si>
  <si>
    <t>大翔</t>
  </si>
  <si>
    <t>ひろと</t>
  </si>
  <si>
    <t>益雄</t>
  </si>
  <si>
    <t>ますお</t>
  </si>
  <si>
    <t>川邊</t>
  </si>
  <si>
    <t>大聖</t>
  </si>
  <si>
    <t>かわべ</t>
  </si>
  <si>
    <t>たいせい</t>
  </si>
  <si>
    <t>静水流</t>
  </si>
  <si>
    <t>しずる</t>
  </si>
  <si>
    <t>清永</t>
  </si>
  <si>
    <t>乃維</t>
  </si>
  <si>
    <t>きよなが</t>
  </si>
  <si>
    <t>のい</t>
  </si>
  <si>
    <t>松江</t>
  </si>
  <si>
    <t>唯花</t>
  </si>
  <si>
    <t>まつえ</t>
  </si>
  <si>
    <t>三井</t>
  </si>
  <si>
    <t>みつい</t>
  </si>
  <si>
    <t>のりゆき</t>
  </si>
  <si>
    <t>西本</t>
  </si>
  <si>
    <t>めぐみ</t>
  </si>
  <si>
    <t>にしもと</t>
  </si>
  <si>
    <t>池村</t>
  </si>
  <si>
    <t>優一</t>
  </si>
  <si>
    <t>いけむら</t>
  </si>
  <si>
    <t>ゆういち</t>
  </si>
  <si>
    <t>上野</t>
  </si>
  <si>
    <t>うえの</t>
  </si>
  <si>
    <t>小泉</t>
  </si>
  <si>
    <t>こいずみ</t>
  </si>
  <si>
    <t>由香</t>
  </si>
  <si>
    <t>長谷川</t>
  </si>
  <si>
    <t>はせがわ</t>
  </si>
  <si>
    <t>眞下</t>
  </si>
  <si>
    <t>央直</t>
  </si>
  <si>
    <t>ました</t>
  </si>
  <si>
    <t>朝美</t>
  </si>
  <si>
    <t>あさみ</t>
  </si>
  <si>
    <t>矢野尾</t>
  </si>
  <si>
    <t>やのお</t>
  </si>
  <si>
    <t>善海</t>
  </si>
  <si>
    <t>よしみ</t>
  </si>
  <si>
    <t>匠海</t>
  </si>
  <si>
    <t>南生</t>
  </si>
  <si>
    <t>わくた</t>
  </si>
  <si>
    <t>凌雅</t>
  </si>
  <si>
    <t>りょうが</t>
  </si>
  <si>
    <t>善登</t>
  </si>
  <si>
    <t>ゆいな</t>
  </si>
  <si>
    <t>半田</t>
  </si>
  <si>
    <t>望栞</t>
  </si>
  <si>
    <t>はんだ</t>
  </si>
  <si>
    <t>貴美</t>
  </si>
  <si>
    <t>たかみ</t>
  </si>
  <si>
    <t>生田</t>
  </si>
  <si>
    <t>惇人</t>
  </si>
  <si>
    <t>いくた</t>
  </si>
  <si>
    <t>あつと</t>
  </si>
  <si>
    <t>菜穂子</t>
  </si>
  <si>
    <t>なほこ</t>
  </si>
  <si>
    <t>涼生</t>
  </si>
  <si>
    <t>りょうせい</t>
  </si>
  <si>
    <t>うとみや</t>
  </si>
  <si>
    <t>哲史</t>
  </si>
  <si>
    <t>門前</t>
  </si>
  <si>
    <t>利香</t>
  </si>
  <si>
    <t>かどまえ</t>
  </si>
  <si>
    <t>和弥</t>
  </si>
  <si>
    <t>健次</t>
  </si>
  <si>
    <t>久米井</t>
  </si>
  <si>
    <t>くめい</t>
  </si>
  <si>
    <t>真里</t>
  </si>
  <si>
    <t>征洋</t>
  </si>
  <si>
    <t>長渡</t>
  </si>
  <si>
    <t>邦祥</t>
  </si>
  <si>
    <t>くによし</t>
  </si>
  <si>
    <t>充真</t>
  </si>
  <si>
    <t>みくま</t>
  </si>
  <si>
    <t>佐由里</t>
  </si>
  <si>
    <t>美鈴</t>
  </si>
  <si>
    <t>みすず</t>
  </si>
  <si>
    <t>永恵</t>
  </si>
  <si>
    <t>康資</t>
  </si>
  <si>
    <t>ながえ</t>
  </si>
  <si>
    <t>朋花</t>
  </si>
  <si>
    <t>ともか</t>
  </si>
  <si>
    <t>足田</t>
  </si>
  <si>
    <t>歩夢</t>
  </si>
  <si>
    <t>あしだ</t>
  </si>
  <si>
    <t>あゆむ</t>
  </si>
  <si>
    <t>池内</t>
  </si>
  <si>
    <t>海斗</t>
  </si>
  <si>
    <t>いけうち</t>
  </si>
  <si>
    <t>かいと</t>
  </si>
  <si>
    <t>渉太</t>
  </si>
  <si>
    <t>石山</t>
  </si>
  <si>
    <t>尊</t>
  </si>
  <si>
    <t>いしやま</t>
  </si>
  <si>
    <t>みこと</t>
  </si>
  <si>
    <t>乾</t>
  </si>
  <si>
    <t>琴葉</t>
  </si>
  <si>
    <t>いぬい</t>
  </si>
  <si>
    <t>ことは</t>
  </si>
  <si>
    <t>飛翔</t>
  </si>
  <si>
    <t>紗菜</t>
  </si>
  <si>
    <t>夏漣</t>
  </si>
  <si>
    <t>かれん</t>
  </si>
  <si>
    <t>大下</t>
  </si>
  <si>
    <t>留奈</t>
  </si>
  <si>
    <t>おおした</t>
  </si>
  <si>
    <t>大橋</t>
  </si>
  <si>
    <t>世和</t>
  </si>
  <si>
    <t>おおはし</t>
  </si>
  <si>
    <t>亜咲美</t>
  </si>
  <si>
    <t>荻野</t>
  </si>
  <si>
    <t>凌</t>
  </si>
  <si>
    <t>おぎの</t>
  </si>
  <si>
    <t>奥</t>
  </si>
  <si>
    <t>美緒</t>
  </si>
  <si>
    <t>おく</t>
  </si>
  <si>
    <t>みお</t>
  </si>
  <si>
    <t>海部</t>
  </si>
  <si>
    <t>かいべ</t>
  </si>
  <si>
    <t>だい</t>
  </si>
  <si>
    <t>圭悟</t>
  </si>
  <si>
    <t>川崎</t>
  </si>
  <si>
    <t>麻愛</t>
  </si>
  <si>
    <t>かわさき</t>
  </si>
  <si>
    <t>莉英</t>
  </si>
  <si>
    <t>鍬形</t>
  </si>
  <si>
    <t>夏海</t>
  </si>
  <si>
    <t>くわがた</t>
  </si>
  <si>
    <t>五條</t>
  </si>
  <si>
    <t>姫愛</t>
  </si>
  <si>
    <t>ごじょう</t>
  </si>
  <si>
    <t>ひめあ</t>
  </si>
  <si>
    <t>美凪</t>
  </si>
  <si>
    <t>みなぎ</t>
  </si>
  <si>
    <t>内匠</t>
  </si>
  <si>
    <t>翔哉</t>
  </si>
  <si>
    <t>しょうや</t>
  </si>
  <si>
    <t>武山</t>
  </si>
  <si>
    <t>たけやま</t>
  </si>
  <si>
    <t>永井</t>
  </si>
  <si>
    <t>ながい</t>
  </si>
  <si>
    <t>よしはる</t>
  </si>
  <si>
    <t>廣永</t>
  </si>
  <si>
    <t>唯人</t>
  </si>
  <si>
    <t>ひろなが</t>
  </si>
  <si>
    <t>ゆいと</t>
  </si>
  <si>
    <t>星加</t>
  </si>
  <si>
    <t>夏見</t>
  </si>
  <si>
    <t>ほしか</t>
  </si>
  <si>
    <t>前場</t>
  </si>
  <si>
    <t>遥翔</t>
  </si>
  <si>
    <t>まえば</t>
  </si>
  <si>
    <t>はると</t>
  </si>
  <si>
    <t>松尾</t>
  </si>
  <si>
    <t>まつお</t>
  </si>
  <si>
    <t>三吉</t>
  </si>
  <si>
    <t>邨井</t>
  </si>
  <si>
    <t>むらい</t>
  </si>
  <si>
    <t>村山</t>
  </si>
  <si>
    <t>むらやま</t>
  </si>
  <si>
    <t>安井</t>
  </si>
  <si>
    <t>渚琉羽</t>
  </si>
  <si>
    <t>やすい</t>
  </si>
  <si>
    <t>なるは</t>
  </si>
  <si>
    <t>優莉菜</t>
  </si>
  <si>
    <t>ゆりな</t>
  </si>
  <si>
    <t>神木</t>
  </si>
  <si>
    <t>かんき</t>
  </si>
  <si>
    <t>舞香</t>
  </si>
  <si>
    <t>まいか</t>
  </si>
  <si>
    <t>まきき</t>
  </si>
  <si>
    <t>西宮浜義務教育学校</t>
  </si>
  <si>
    <t>天内</t>
  </si>
  <si>
    <t>紗妃</t>
  </si>
  <si>
    <t>あまない</t>
  </si>
  <si>
    <t>荊木</t>
  </si>
  <si>
    <t>怜菜</t>
  </si>
  <si>
    <t>いばらぎ</t>
  </si>
  <si>
    <t>れいな</t>
  </si>
  <si>
    <t>喜多</t>
  </si>
  <si>
    <t>りあら</t>
  </si>
  <si>
    <t>齋藤</t>
  </si>
  <si>
    <t>鈴乃</t>
  </si>
  <si>
    <t>すずの</t>
  </si>
  <si>
    <t>鶴窪</t>
  </si>
  <si>
    <t>香佳</t>
  </si>
  <si>
    <t>つるくぼ</t>
  </si>
  <si>
    <t>豊田</t>
  </si>
  <si>
    <t>とよた</t>
  </si>
  <si>
    <t>那須</t>
  </si>
  <si>
    <t>陽依</t>
  </si>
  <si>
    <t>なす</t>
  </si>
  <si>
    <t>ひまり</t>
  </si>
  <si>
    <t>歩未</t>
  </si>
  <si>
    <t>花穂</t>
  </si>
  <si>
    <t>榎南</t>
  </si>
  <si>
    <t>藤川</t>
  </si>
  <si>
    <t>まあさ</t>
  </si>
  <si>
    <t>ふじかわ</t>
  </si>
  <si>
    <t>桔花</t>
  </si>
  <si>
    <t>まつぐま</t>
  </si>
  <si>
    <t>きっか</t>
  </si>
  <si>
    <t>美濃部</t>
  </si>
  <si>
    <t>十希</t>
  </si>
  <si>
    <t>みのべ</t>
  </si>
  <si>
    <t>とき</t>
  </si>
  <si>
    <t>セア</t>
  </si>
  <si>
    <t>せあ</t>
  </si>
  <si>
    <t>浅倉</t>
  </si>
  <si>
    <t>久二子</t>
  </si>
  <si>
    <t>あさくら</t>
  </si>
  <si>
    <t>くにこ</t>
  </si>
  <si>
    <t>小島</t>
  </si>
  <si>
    <t>渚</t>
  </si>
  <si>
    <t>こじま</t>
  </si>
  <si>
    <t>中原</t>
  </si>
  <si>
    <t>一雄</t>
  </si>
  <si>
    <t>なかはら</t>
  </si>
  <si>
    <t>かずお</t>
  </si>
  <si>
    <t>柘麦</t>
  </si>
  <si>
    <t>つむぎ</t>
  </si>
  <si>
    <t>大志</t>
  </si>
  <si>
    <t>たいし</t>
  </si>
  <si>
    <t>直隆</t>
  </si>
  <si>
    <t>優羽</t>
  </si>
  <si>
    <t>ゆうは</t>
  </si>
  <si>
    <t>丑丸</t>
  </si>
  <si>
    <t>晴天</t>
  </si>
  <si>
    <t>うしまる</t>
  </si>
  <si>
    <t>はる</t>
  </si>
  <si>
    <t>陽太</t>
  </si>
  <si>
    <t>ようた</t>
  </si>
  <si>
    <t>内海</t>
  </si>
  <si>
    <t>うつみ</t>
  </si>
  <si>
    <t>おおき</t>
  </si>
  <si>
    <t>河内</t>
  </si>
  <si>
    <t>朔</t>
  </si>
  <si>
    <t>かわうち</t>
  </si>
  <si>
    <t>さく</t>
  </si>
  <si>
    <t>糸子</t>
  </si>
  <si>
    <t>いとこ</t>
  </si>
  <si>
    <t>理佳</t>
  </si>
  <si>
    <t>ジョイス</t>
  </si>
  <si>
    <t>じょいす</t>
  </si>
  <si>
    <t>高嶋</t>
  </si>
  <si>
    <t>たかしま</t>
  </si>
  <si>
    <t>恒岡</t>
  </si>
  <si>
    <t>葉香</t>
  </si>
  <si>
    <t>つねおか</t>
  </si>
  <si>
    <t>ようか</t>
  </si>
  <si>
    <t>人志</t>
  </si>
  <si>
    <t>彩恵子</t>
  </si>
  <si>
    <t>さえこ</t>
  </si>
  <si>
    <t>澄</t>
  </si>
  <si>
    <t>東谷</t>
  </si>
  <si>
    <t>雄介</t>
  </si>
  <si>
    <t>ひがしたに</t>
  </si>
  <si>
    <t>日曜どうでしょう</t>
  </si>
  <si>
    <t>大脇</t>
  </si>
  <si>
    <t>おおわき</t>
  </si>
  <si>
    <t>彩名</t>
  </si>
  <si>
    <t>木幡</t>
  </si>
  <si>
    <t>貴幸</t>
  </si>
  <si>
    <t>こはた</t>
  </si>
  <si>
    <t>啓広</t>
  </si>
  <si>
    <t>築</t>
  </si>
  <si>
    <t>きずも</t>
  </si>
  <si>
    <t>沼田</t>
  </si>
  <si>
    <t>ぬまた</t>
  </si>
  <si>
    <t>眞央</t>
  </si>
  <si>
    <t>貞岡</t>
  </si>
  <si>
    <t>花奈</t>
  </si>
  <si>
    <t>さだおか</t>
  </si>
  <si>
    <t>岐信</t>
  </si>
  <si>
    <t>みちあき</t>
  </si>
  <si>
    <t>牧戸</t>
  </si>
  <si>
    <t>鶴子</t>
  </si>
  <si>
    <t>まきと</t>
  </si>
  <si>
    <t>隆展</t>
  </si>
  <si>
    <t>たかのぶ</t>
  </si>
  <si>
    <t>県立西宮高校</t>
  </si>
  <si>
    <t>萌英</t>
  </si>
  <si>
    <t>辻本</t>
  </si>
  <si>
    <t>彩良</t>
  </si>
  <si>
    <t>つじもと</t>
  </si>
  <si>
    <t>さら</t>
  </si>
  <si>
    <t>格</t>
  </si>
  <si>
    <t>ただし</t>
  </si>
  <si>
    <t>ＺＥＲＯ</t>
  </si>
  <si>
    <t>怜祐</t>
  </si>
  <si>
    <t>膿厚カルピス</t>
  </si>
  <si>
    <t>磯部</t>
  </si>
  <si>
    <t>鉄也</t>
  </si>
  <si>
    <t>いそべ</t>
  </si>
  <si>
    <t>てつや</t>
  </si>
  <si>
    <t>小路</t>
  </si>
  <si>
    <t>司</t>
  </si>
  <si>
    <t>しょうじ</t>
  </si>
  <si>
    <t>つかさ</t>
  </si>
  <si>
    <t>康介</t>
  </si>
  <si>
    <t>諒太</t>
  </si>
  <si>
    <t>伊澤</t>
  </si>
  <si>
    <t>大貴</t>
  </si>
  <si>
    <t>いざわ</t>
  </si>
  <si>
    <t>井田</t>
  </si>
  <si>
    <t>いだ</t>
  </si>
  <si>
    <t>岩﨑</t>
  </si>
  <si>
    <t>いわさき</t>
  </si>
  <si>
    <t>友寛</t>
  </si>
  <si>
    <t>馬越</t>
  </si>
  <si>
    <t>うまこし</t>
  </si>
  <si>
    <t>望未</t>
  </si>
  <si>
    <t>京野</t>
  </si>
  <si>
    <t>里咲</t>
  </si>
  <si>
    <t>きょうの</t>
  </si>
  <si>
    <t>りさ</t>
  </si>
  <si>
    <t>昌子</t>
  </si>
  <si>
    <t>櫻井</t>
  </si>
  <si>
    <t>さくらい</t>
  </si>
  <si>
    <t>たけたに</t>
  </si>
  <si>
    <t>雅臣</t>
  </si>
  <si>
    <t>大地</t>
  </si>
  <si>
    <t>だいち</t>
  </si>
  <si>
    <t>瑠奈</t>
  </si>
  <si>
    <t>正木</t>
  </si>
  <si>
    <t>和哉</t>
  </si>
  <si>
    <t>まどか</t>
  </si>
  <si>
    <t>祐谷</t>
  </si>
  <si>
    <t>大上</t>
  </si>
  <si>
    <t>靖博</t>
  </si>
  <si>
    <t>おおうえ</t>
  </si>
  <si>
    <t>下田</t>
  </si>
  <si>
    <t>慶都</t>
  </si>
  <si>
    <t>しもだ</t>
  </si>
  <si>
    <t>昌明</t>
  </si>
  <si>
    <t>市条・林</t>
  </si>
  <si>
    <t>市条</t>
  </si>
  <si>
    <t>稜真</t>
  </si>
  <si>
    <t>いちじょう</t>
  </si>
  <si>
    <t>拓夢</t>
  </si>
  <si>
    <t>たくむ</t>
  </si>
  <si>
    <t>稲葉</t>
  </si>
  <si>
    <t>いなば</t>
  </si>
  <si>
    <t>達雄</t>
  </si>
  <si>
    <t>たつお</t>
  </si>
  <si>
    <t>昆野</t>
  </si>
  <si>
    <t>龍之介</t>
  </si>
  <si>
    <t>りゅうのすけ</t>
  </si>
  <si>
    <t>Ｇ．Ｂ．Ｄ</t>
  </si>
  <si>
    <t>拓人</t>
  </si>
  <si>
    <t>花岡</t>
  </si>
  <si>
    <t>諒平</t>
  </si>
  <si>
    <t>はなおか</t>
  </si>
  <si>
    <t>りょうへい</t>
  </si>
  <si>
    <t>ブルタンキス</t>
  </si>
  <si>
    <t>京山</t>
  </si>
  <si>
    <t>きょうやま</t>
  </si>
  <si>
    <t>晴規</t>
  </si>
  <si>
    <t>惇也</t>
  </si>
  <si>
    <t>健一</t>
  </si>
  <si>
    <t>やすてる</t>
  </si>
  <si>
    <t>辰馬</t>
  </si>
  <si>
    <t>健泰</t>
  </si>
  <si>
    <t>たつうま</t>
  </si>
  <si>
    <t>たけひろ</t>
  </si>
  <si>
    <t>岩堀</t>
  </si>
  <si>
    <t>井澤</t>
  </si>
  <si>
    <t>裕皓</t>
  </si>
  <si>
    <t>彰宏</t>
  </si>
  <si>
    <t>太紀</t>
  </si>
  <si>
    <t>いわほり</t>
  </si>
  <si>
    <t>たいき</t>
  </si>
  <si>
    <t>上品</t>
  </si>
  <si>
    <t>彰斗</t>
  </si>
  <si>
    <t>うえしな</t>
  </si>
  <si>
    <t>あきと</t>
  </si>
  <si>
    <t>紺野</t>
  </si>
  <si>
    <t>祥太</t>
  </si>
  <si>
    <t>西久保</t>
  </si>
  <si>
    <t>にしくぼ</t>
  </si>
  <si>
    <t>駿</t>
  </si>
  <si>
    <t>隆司</t>
  </si>
  <si>
    <t>りゅうじ</t>
  </si>
  <si>
    <t>木原</t>
  </si>
  <si>
    <t>友哉</t>
  </si>
  <si>
    <t>きはら</t>
  </si>
  <si>
    <t>嶋谷</t>
  </si>
  <si>
    <t>朱莉</t>
  </si>
  <si>
    <t>しまや</t>
  </si>
  <si>
    <t>高瀬</t>
  </si>
  <si>
    <t>梨沙</t>
  </si>
  <si>
    <t>たかせ</t>
  </si>
  <si>
    <t>紘寿</t>
  </si>
  <si>
    <t>ひろとし</t>
  </si>
  <si>
    <t>乃梨花</t>
  </si>
  <si>
    <t>のりか</t>
  </si>
  <si>
    <t>渡邉</t>
  </si>
  <si>
    <t>ありさ</t>
  </si>
  <si>
    <t>敏広</t>
  </si>
  <si>
    <t>麻美子</t>
  </si>
  <si>
    <t>まみこ</t>
  </si>
  <si>
    <t>洸大</t>
  </si>
  <si>
    <t>たかし</t>
    <phoneticPr fontId="1"/>
  </si>
  <si>
    <t>女</t>
    <phoneticPr fontId="1"/>
  </si>
  <si>
    <t>団体</t>
    <rPh sb="0" eb="2">
      <t>ダンタイ</t>
    </rPh>
    <phoneticPr fontId="1"/>
  </si>
  <si>
    <t>直接各セルに手入力お願いいたします。
既存のファイルがあればコピーして形式を選択して貼り付け（値）</t>
    <rPh sb="0" eb="2">
      <t>チョクセツ</t>
    </rPh>
    <rPh sb="2" eb="3">
      <t>カク</t>
    </rPh>
    <rPh sb="6" eb="7">
      <t>テ</t>
    </rPh>
    <rPh sb="7" eb="9">
      <t>ニュウリョク</t>
    </rPh>
    <rPh sb="10" eb="11">
      <t>ネガ</t>
    </rPh>
    <rPh sb="35" eb="37">
      <t>ケイシキ</t>
    </rPh>
    <rPh sb="38" eb="40">
      <t>センタク</t>
    </rPh>
    <rPh sb="42" eb="43">
      <t>ハ</t>
    </rPh>
    <rPh sb="44" eb="45">
      <t>ツ</t>
    </rPh>
    <rPh sb="47" eb="48">
      <t>アタイ</t>
    </rPh>
    <phoneticPr fontId="1"/>
  </si>
  <si>
    <t>西宮ＢＤ協会</t>
    <rPh sb="0" eb="2">
      <t>ニシノミヤ</t>
    </rPh>
    <rPh sb="4" eb="6">
      <t>キョウカイ</t>
    </rPh>
    <phoneticPr fontId="1"/>
  </si>
  <si>
    <t>西宮</t>
    <rPh sb="0" eb="2">
      <t>ニシノミヤ</t>
    </rPh>
    <phoneticPr fontId="1"/>
  </si>
  <si>
    <t>太郎</t>
    <rPh sb="0" eb="2">
      <t>タロウ</t>
    </rPh>
    <phoneticPr fontId="1"/>
  </si>
  <si>
    <t>次郎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</si>
  <si>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</si>
  <si>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</si>
  <si>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花子</t>
    <rPh sb="0" eb="2">
      <t>ハナコ</t>
    </rPh>
    <phoneticPr fontId="1"/>
  </si>
  <si>
    <t>月子</t>
    <rPh sb="0" eb="2">
      <t>ツキコ</t>
    </rPh>
    <phoneticPr fontId="1"/>
  </si>
  <si>
    <t>雪子</t>
    <rPh sb="0" eb="2">
      <t>ユキコ</t>
    </rPh>
    <phoneticPr fontId="1"/>
  </si>
  <si>
    <t>良子</t>
    <phoneticPr fontId="1"/>
  </si>
  <si>
    <t>今津</t>
    <rPh sb="0" eb="2">
      <t>イマズ</t>
    </rPh>
    <phoneticPr fontId="1"/>
  </si>
  <si>
    <t>夙川</t>
    <rPh sb="0" eb="2">
      <t>シュクガワ</t>
    </rPh>
    <phoneticPr fontId="1"/>
  </si>
  <si>
    <t>仁川</t>
    <rPh sb="0" eb="2">
      <t>ニガワ</t>
    </rPh>
    <phoneticPr fontId="1"/>
  </si>
  <si>
    <t>にしのみや</t>
    <phoneticPr fontId="1"/>
  </si>
  <si>
    <t>いまず</t>
    <phoneticPr fontId="1"/>
  </si>
  <si>
    <t>しゅくがわ</t>
    <phoneticPr fontId="1"/>
  </si>
  <si>
    <t>にがわ</t>
    <phoneticPr fontId="1"/>
  </si>
  <si>
    <t>たろう</t>
    <phoneticPr fontId="1"/>
  </si>
  <si>
    <t>じろう</t>
    <phoneticPr fontId="1"/>
  </si>
  <si>
    <t>さぶろう</t>
    <phoneticPr fontId="1"/>
  </si>
  <si>
    <t>しろう</t>
    <phoneticPr fontId="1"/>
  </si>
  <si>
    <t>はなこ</t>
    <phoneticPr fontId="1"/>
  </si>
  <si>
    <t>つきこ</t>
    <phoneticPr fontId="1"/>
  </si>
  <si>
    <t>ゆきこ</t>
    <phoneticPr fontId="1"/>
  </si>
  <si>
    <t>りょうこ</t>
    <phoneticPr fontId="1"/>
  </si>
  <si>
    <t>女</t>
    <phoneticPr fontId="1"/>
  </si>
  <si>
    <t xml:space="preserve">選択して下さい </t>
  </si>
  <si>
    <t xml:space="preserve">選択してください </t>
  </si>
  <si>
    <t>他のチームの時
のみ番号入力</t>
    <rPh sb="0" eb="1">
      <t>タ</t>
    </rPh>
    <rPh sb="6" eb="7">
      <t>トキ</t>
    </rPh>
    <rPh sb="10" eb="12">
      <t>バンゴウ</t>
    </rPh>
    <rPh sb="12" eb="14">
      <t>ニュウリョク</t>
    </rPh>
    <phoneticPr fontId="1"/>
  </si>
  <si>
    <r>
      <rPr>
        <sz val="12"/>
        <rFont val="ＭＳ Ｐゴシック"/>
        <family val="3"/>
        <charset val="128"/>
      </rPr>
      <t>下の団体リストから選択</t>
    </r>
    <r>
      <rPr>
        <sz val="11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（姓を入力すると団体名が表示）</t>
    </r>
    <r>
      <rPr>
        <sz val="11"/>
        <rFont val="ＭＳ Ｐゴシック"/>
        <family val="3"/>
        <charset val="128"/>
      </rPr>
      <t xml:space="preserve">
他のチーム　→　番号入力
</t>
    </r>
    <r>
      <rPr>
        <sz val="11"/>
        <color rgb="FFFF0000"/>
        <rFont val="ＭＳ Ｐゴシック"/>
        <family val="3"/>
        <charset val="128"/>
      </rPr>
      <t>自分のチーム</t>
    </r>
    <r>
      <rPr>
        <sz val="11"/>
        <rFont val="ＭＳ Ｐゴシック"/>
        <family val="3"/>
        <charset val="128"/>
      </rPr>
      <t>　→　</t>
    </r>
    <r>
      <rPr>
        <sz val="11"/>
        <color rgb="FFFF0000"/>
        <rFont val="ＭＳ Ｐゴシック"/>
        <family val="3"/>
        <charset val="128"/>
      </rPr>
      <t>空白</t>
    </r>
    <r>
      <rPr>
        <sz val="11"/>
        <rFont val="ＭＳ Ｐゴシック"/>
        <family val="3"/>
        <charset val="128"/>
      </rPr>
      <t xml:space="preserve">
　　　　　　</t>
    </r>
    <r>
      <rPr>
        <b/>
        <sz val="11"/>
        <color rgb="FFFF0000"/>
        <rFont val="ＭＳ Ｐゴシック"/>
        <family val="3"/>
        <charset val="128"/>
      </rPr>
      <t>↓</t>
    </r>
    <rPh sb="0" eb="1">
      <t>シタ</t>
    </rPh>
    <rPh sb="2" eb="4">
      <t>ダンタイ</t>
    </rPh>
    <rPh sb="9" eb="11">
      <t>センタク</t>
    </rPh>
    <rPh sb="13" eb="14">
      <t>セイ</t>
    </rPh>
    <rPh sb="15" eb="17">
      <t>ニュウリョク</t>
    </rPh>
    <rPh sb="20" eb="23">
      <t>ダンタイメイ</t>
    </rPh>
    <rPh sb="24" eb="26">
      <t>ヒョウジ</t>
    </rPh>
    <rPh sb="28" eb="29">
      <t>タ</t>
    </rPh>
    <rPh sb="36" eb="38">
      <t>バンゴウ</t>
    </rPh>
    <rPh sb="38" eb="40">
      <t>ニュウリョク</t>
    </rPh>
    <rPh sb="41" eb="43">
      <t>ジブン</t>
    </rPh>
    <rPh sb="50" eb="52">
      <t>クウハク</t>
    </rPh>
    <phoneticPr fontId="1"/>
  </si>
  <si>
    <t>入力用のビデオがありますのでHPから見てください</t>
    <rPh sb="0" eb="3">
      <t>ニュウリョクヨウ</t>
    </rPh>
    <rPh sb="18" eb="19">
      <t>ミ</t>
    </rPh>
    <phoneticPr fontId="1"/>
  </si>
  <si>
    <t>解除キー　２０２３　</t>
    <phoneticPr fontId="1"/>
  </si>
  <si>
    <r>
      <t>申込作成要領
①　大会名を選択してください　セルをクリックして　▽　リストの中から大会名を選択してください。
②　申込団体名を入力してください。　５５行から下に団体名があります。団体の番号を入力してください。
　　　団体がない場合は、空いてる場所に作成してください。　登録未登録団体の場所になります。名前は短くしてください。
③　名簿を作成してください。
　　　　１　申込団体名の方は、名前を入力すると登録団体名が表示されます。
　　　　２　他のチームの方は、団体名を下記リストより選択して下さい。表示されます。
　　　　３　生年月日は、通常入力の必要はありません。年代が必要な場合入力をお願いいたします。
④　申し込みを行います。　各種目共通事項
　　　　１　種目選択をしてください。　セルをクリックして　▽　リストの中から種目を選択してください。
　　　　２　選手番号を左のリストを見て選手番号を入力してください。（2段）
　　　　３　種目に対してランクを入力してください。　　種目はランダムに入力していただいてOKです。
⑤　団体戦の入力
　　　　１　赤のセルを選択してリストの中から種目を選択してください。　後は、選手を入力してください。
⑥　印刷
　　　　　印刷については、詳細がありますのそれに従ってください。
⑦　送付について　　
　　　　１　印刷して申込先に送付お願いいたします。
　　　　２　この申込ファイルをメールでお送りください。(西宮市バドミントン協会 競技運営事務局) info@nishinomiya-bad.main.jp
　　　　３　メールが届きましたら、受付メールをお送りいたします。
　　　　４　メールで送付するとき　先頭にクラブの名前を付けて　　</t>
    </r>
    <r>
      <rPr>
        <sz val="18"/>
        <color rgb="FFFF0000"/>
        <rFont val="ＭＳ Ｐゴシック"/>
        <family val="3"/>
        <charset val="128"/>
      </rPr>
      <t>XXXXX</t>
    </r>
    <r>
      <rPr>
        <sz val="18"/>
        <rFont val="ＭＳ Ｐゴシック"/>
        <family val="3"/>
        <charset val="128"/>
      </rPr>
      <t>西宮市BD申込書.xlsx</t>
    </r>
    <rPh sb="0" eb="2">
      <t>モウシコミ</t>
    </rPh>
    <rPh sb="2" eb="4">
      <t>サクセイ</t>
    </rPh>
    <rPh sb="4" eb="6">
      <t>ヨウリョウ</t>
    </rPh>
    <rPh sb="9" eb="12">
      <t>タイカイメイ</t>
    </rPh>
    <rPh sb="13" eb="15">
      <t>センタク</t>
    </rPh>
    <rPh sb="38" eb="39">
      <t>ナカ</t>
    </rPh>
    <rPh sb="41" eb="44">
      <t>タイカイメイ</t>
    </rPh>
    <rPh sb="45" eb="47">
      <t>センタク</t>
    </rPh>
    <rPh sb="57" eb="59">
      <t>モウシコミ</t>
    </rPh>
    <rPh sb="59" eb="62">
      <t>ダンタイメイ</t>
    </rPh>
    <rPh sb="63" eb="65">
      <t>ニュウリョク</t>
    </rPh>
    <rPh sb="75" eb="76">
      <t>ギョウ</t>
    </rPh>
    <rPh sb="78" eb="79">
      <t>シタ</t>
    </rPh>
    <rPh sb="80" eb="83">
      <t>ダンタイメイ</t>
    </rPh>
    <rPh sb="89" eb="91">
      <t>ダンタイ</t>
    </rPh>
    <rPh sb="92" eb="94">
      <t>バンゴウ</t>
    </rPh>
    <rPh sb="95" eb="97">
      <t>ニュウリョク</t>
    </rPh>
    <rPh sb="108" eb="110">
      <t>ダンタイ</t>
    </rPh>
    <rPh sb="113" eb="115">
      <t>バアイ</t>
    </rPh>
    <rPh sb="117" eb="118">
      <t>ア</t>
    </rPh>
    <rPh sb="121" eb="123">
      <t>バショ</t>
    </rPh>
    <rPh sb="124" eb="126">
      <t>サクセイ</t>
    </rPh>
    <rPh sb="134" eb="136">
      <t>トウロク</t>
    </rPh>
    <rPh sb="136" eb="139">
      <t>ミトウロク</t>
    </rPh>
    <rPh sb="139" eb="141">
      <t>ダンタイ</t>
    </rPh>
    <rPh sb="142" eb="144">
      <t>バショ</t>
    </rPh>
    <rPh sb="150" eb="152">
      <t>ナマエ</t>
    </rPh>
    <rPh sb="153" eb="154">
      <t>ミジカ</t>
    </rPh>
    <rPh sb="165" eb="167">
      <t>メイボ</t>
    </rPh>
    <rPh sb="168" eb="170">
      <t>サクセイ</t>
    </rPh>
    <rPh sb="184" eb="186">
      <t>モウシコミ</t>
    </rPh>
    <rPh sb="186" eb="189">
      <t>ダンタイメイ</t>
    </rPh>
    <rPh sb="190" eb="191">
      <t>カタ</t>
    </rPh>
    <rPh sb="193" eb="195">
      <t>ナマエ</t>
    </rPh>
    <rPh sb="196" eb="198">
      <t>ニュウリョク</t>
    </rPh>
    <rPh sb="201" eb="203">
      <t>トウロク</t>
    </rPh>
    <rPh sb="203" eb="206">
      <t>ダンタイメイ</t>
    </rPh>
    <rPh sb="207" eb="209">
      <t>ヒョウジ</t>
    </rPh>
    <rPh sb="221" eb="222">
      <t>タ</t>
    </rPh>
    <rPh sb="227" eb="228">
      <t>カタ</t>
    </rPh>
    <rPh sb="230" eb="233">
      <t>ダンタイメイ</t>
    </rPh>
    <rPh sb="234" eb="236">
      <t>カキ</t>
    </rPh>
    <rPh sb="241" eb="243">
      <t>センタク</t>
    </rPh>
    <rPh sb="245" eb="246">
      <t>クダ</t>
    </rPh>
    <rPh sb="249" eb="251">
      <t>ヒョウジ</t>
    </rPh>
    <rPh sb="263" eb="267">
      <t>セイネンガッピ</t>
    </rPh>
    <rPh sb="269" eb="271">
      <t>ツウジョウ</t>
    </rPh>
    <rPh sb="271" eb="273">
      <t>ニュウリョク</t>
    </rPh>
    <rPh sb="274" eb="276">
      <t>ヒツヨウ</t>
    </rPh>
    <rPh sb="283" eb="285">
      <t>ネンダイ</t>
    </rPh>
    <rPh sb="286" eb="288">
      <t>ヒツヨウ</t>
    </rPh>
    <rPh sb="289" eb="291">
      <t>バアイ</t>
    </rPh>
    <rPh sb="291" eb="293">
      <t>ニュウリョク</t>
    </rPh>
    <rPh sb="295" eb="296">
      <t>ネガ</t>
    </rPh>
    <rPh sb="306" eb="307">
      <t>モウ</t>
    </rPh>
    <rPh sb="308" eb="309">
      <t>コ</t>
    </rPh>
    <rPh sb="311" eb="312">
      <t>オコナ</t>
    </rPh>
    <rPh sb="317" eb="320">
      <t>カクシュモク</t>
    </rPh>
    <rPh sb="320" eb="322">
      <t>キョウツウ</t>
    </rPh>
    <rPh sb="322" eb="324">
      <t>ジコウ</t>
    </rPh>
    <rPh sb="331" eb="333">
      <t>シュモク</t>
    </rPh>
    <rPh sb="333" eb="335">
      <t>センタク</t>
    </rPh>
    <rPh sb="363" eb="365">
      <t>シュモク</t>
    </rPh>
    <rPh sb="366" eb="368">
      <t>センタク</t>
    </rPh>
    <rPh sb="382" eb="386">
      <t>センシュバンゴウ</t>
    </rPh>
    <rPh sb="387" eb="388">
      <t>ヒダリ</t>
    </rPh>
    <rPh sb="393" eb="394">
      <t>ミ</t>
    </rPh>
    <rPh sb="395" eb="397">
      <t>センシュ</t>
    </rPh>
    <rPh sb="397" eb="399">
      <t>バンゴウ</t>
    </rPh>
    <rPh sb="400" eb="402">
      <t>ニュウリョク</t>
    </rPh>
    <rPh sb="411" eb="412">
      <t>ダン</t>
    </rPh>
    <rPh sb="420" eb="422">
      <t>シュモク</t>
    </rPh>
    <rPh sb="423" eb="424">
      <t>タイ</t>
    </rPh>
    <rPh sb="430" eb="432">
      <t>ニュウリョク</t>
    </rPh>
    <rPh sb="441" eb="443">
      <t>シュモク</t>
    </rPh>
    <rPh sb="449" eb="451">
      <t>ニュウリョク</t>
    </rPh>
    <rPh sb="466" eb="469">
      <t>ダンタイセン</t>
    </rPh>
    <rPh sb="470" eb="472">
      <t>ニュウリョク</t>
    </rPh>
    <rPh sb="479" eb="480">
      <t>アカ</t>
    </rPh>
    <rPh sb="484" eb="486">
      <t>センタク</t>
    </rPh>
    <rPh sb="492" eb="493">
      <t>ナカ</t>
    </rPh>
    <rPh sb="495" eb="497">
      <t>シュモク</t>
    </rPh>
    <rPh sb="498" eb="500">
      <t>センタク</t>
    </rPh>
    <rPh sb="508" eb="509">
      <t>アト</t>
    </rPh>
    <rPh sb="511" eb="513">
      <t>センシュ</t>
    </rPh>
    <rPh sb="514" eb="516">
      <t>ニュウリョク</t>
    </rPh>
    <rPh sb="526" eb="528">
      <t>インサツ</t>
    </rPh>
    <rPh sb="534" eb="536">
      <t>インサツ</t>
    </rPh>
    <rPh sb="542" eb="544">
      <t>ショウサイ</t>
    </rPh>
    <rPh sb="553" eb="554">
      <t>シタガ</t>
    </rPh>
    <rPh sb="565" eb="567">
      <t>ソウフ</t>
    </rPh>
    <rPh sb="580" eb="582">
      <t>インサツ</t>
    </rPh>
    <rPh sb="584" eb="587">
      <t>モウシコミサキ</t>
    </rPh>
    <rPh sb="588" eb="590">
      <t>ソウフ</t>
    </rPh>
    <rPh sb="591" eb="592">
      <t>ネガ</t>
    </rPh>
    <rPh sb="608" eb="610">
      <t>モウシコミ</t>
    </rPh>
    <rPh sb="620" eb="621">
      <t>オク</t>
    </rPh>
    <rPh sb="628" eb="631">
      <t>ニシノミヤシ</t>
    </rPh>
    <rPh sb="637" eb="639">
      <t>キョウカイ</t>
    </rPh>
    <rPh sb="640" eb="642">
      <t>キョウギ</t>
    </rPh>
    <rPh sb="642" eb="644">
      <t>ウンエイ</t>
    </rPh>
    <rPh sb="644" eb="647">
      <t>ジムキョク</t>
    </rPh>
    <rPh sb="688" eb="689">
      <t>トド</t>
    </rPh>
    <rPh sb="695" eb="697">
      <t>ウケツケ</t>
    </rPh>
    <rPh sb="702" eb="703">
      <t>オク</t>
    </rPh>
    <rPh sb="721" eb="723">
      <t>ソウフ</t>
    </rPh>
    <rPh sb="728" eb="730">
      <t>セントウ</t>
    </rPh>
    <rPh sb="735" eb="737">
      <t>ナマエ</t>
    </rPh>
    <rPh sb="738" eb="739">
      <t>ツ</t>
    </rPh>
    <rPh sb="748" eb="751">
      <t>ニシノミヤシ</t>
    </rPh>
    <rPh sb="753" eb="755">
      <t>モウシコミ</t>
    </rPh>
    <rPh sb="755" eb="756">
      <t>ショ</t>
    </rPh>
    <phoneticPr fontId="1"/>
  </si>
  <si>
    <t>未登録数</t>
    <rPh sb="0" eb="1">
      <t>ミ</t>
    </rPh>
    <rPh sb="1" eb="3">
      <t>トウロク</t>
    </rPh>
    <rPh sb="3" eb="4">
      <t>スウ</t>
    </rPh>
    <phoneticPr fontId="1"/>
  </si>
  <si>
    <t>未登録者人数</t>
    <rPh sb="0" eb="3">
      <t>ミトウロク</t>
    </rPh>
    <rPh sb="3" eb="4">
      <t>シャ</t>
    </rPh>
    <rPh sb="4" eb="6">
      <t>ニンズウ</t>
    </rPh>
    <phoneticPr fontId="1"/>
  </si>
  <si>
    <t>(未登録人数＊＠５００)</t>
  </si>
  <si>
    <r>
      <t>登録する場合下記の団体とダブらない名前を作成してください。なるべく</t>
    </r>
    <r>
      <rPr>
        <sz val="14"/>
        <color rgb="FFFF0000"/>
        <rFont val="ＭＳ Ｐゴシック"/>
        <family val="3"/>
        <charset val="128"/>
      </rPr>
      <t>短くしてください</t>
    </r>
    <rPh sb="0" eb="2">
      <t>トウロク</t>
    </rPh>
    <rPh sb="4" eb="6">
      <t>バアイ</t>
    </rPh>
    <rPh sb="6" eb="8">
      <t>カキ</t>
    </rPh>
    <rPh sb="9" eb="11">
      <t>ダンタイ</t>
    </rPh>
    <rPh sb="17" eb="19">
      <t>ナマエ</t>
    </rPh>
    <rPh sb="20" eb="22">
      <t>サクセイ</t>
    </rPh>
    <rPh sb="33" eb="34">
      <t>ミジカ</t>
    </rPh>
    <phoneticPr fontId="1"/>
  </si>
  <si>
    <t>MDA</t>
  </si>
  <si>
    <t>MDB</t>
  </si>
  <si>
    <t>MDC</t>
  </si>
  <si>
    <t>WDA</t>
  </si>
  <si>
    <t>WDB</t>
  </si>
  <si>
    <t>WDC</t>
  </si>
  <si>
    <t>XA</t>
  </si>
  <si>
    <t>XB</t>
  </si>
  <si>
    <t>XC</t>
  </si>
  <si>
    <t>MSA</t>
  </si>
  <si>
    <t>MSB</t>
  </si>
  <si>
    <t>MSC</t>
  </si>
  <si>
    <t>WSA</t>
  </si>
  <si>
    <t>WSB</t>
  </si>
  <si>
    <t>WSC</t>
  </si>
  <si>
    <t>MDD</t>
    <phoneticPr fontId="1"/>
  </si>
  <si>
    <t>WDD</t>
    <phoneticPr fontId="1"/>
  </si>
  <si>
    <t>MSD</t>
    <phoneticPr fontId="1"/>
  </si>
  <si>
    <t>XD</t>
    <phoneticPr fontId="1"/>
  </si>
  <si>
    <t>WSD</t>
    <phoneticPr fontId="1"/>
  </si>
  <si>
    <t>申込総数</t>
    <rPh sb="0" eb="2">
      <t>モウシコミ</t>
    </rPh>
    <rPh sb="2" eb="4">
      <t>ソウスウ</t>
    </rPh>
    <phoneticPr fontId="1"/>
  </si>
  <si>
    <t>MDD</t>
    <phoneticPr fontId="1"/>
  </si>
  <si>
    <t>WDD</t>
    <phoneticPr fontId="1"/>
  </si>
  <si>
    <t>MSD</t>
    <phoneticPr fontId="1"/>
  </si>
  <si>
    <t>XD</t>
    <phoneticPr fontId="1"/>
  </si>
  <si>
    <t>集計</t>
    <rPh sb="0" eb="2">
      <t>シュウケイ</t>
    </rPh>
    <phoneticPr fontId="1"/>
  </si>
  <si>
    <t>Ver2023-0</t>
    <phoneticPr fontId="1"/>
  </si>
  <si>
    <t>神戸女学院中高部</t>
  </si>
  <si>
    <t>武庫川大附中高</t>
  </si>
  <si>
    <t>イーストシャトル</t>
  </si>
  <si>
    <t>西宮浜義務教育学校　</t>
  </si>
  <si>
    <t>ＭＢＣ</t>
  </si>
  <si>
    <t>西宮市立西宮高等学校</t>
  </si>
  <si>
    <t>品川</t>
    <phoneticPr fontId="1"/>
  </si>
  <si>
    <t>登録なし　（65から追加してください）</t>
    <rPh sb="0" eb="2">
      <t>トウロク</t>
    </rPh>
    <rPh sb="10" eb="12">
      <t>ツイカ</t>
    </rPh>
    <phoneticPr fontId="1"/>
  </si>
  <si>
    <t>第76回西宮市民大会一般の部</t>
  </si>
  <si>
    <t>にしのみや</t>
  </si>
  <si>
    <t>たろう</t>
  </si>
  <si>
    <t>いまず</t>
  </si>
  <si>
    <t>じろう</t>
  </si>
  <si>
    <t>しゅくがわ</t>
  </si>
  <si>
    <t>さぶろう</t>
  </si>
  <si>
    <t>にがわ</t>
  </si>
  <si>
    <t>しろう</t>
  </si>
  <si>
    <t>はなこ</t>
  </si>
  <si>
    <t>つきこ</t>
  </si>
  <si>
    <t>西宮BD協会</t>
    <rPh sb="0" eb="2">
      <t>ニシノミヤ</t>
    </rPh>
    <rPh sb="4" eb="6">
      <t>キョウカイ</t>
    </rPh>
    <phoneticPr fontId="1"/>
  </si>
  <si>
    <t>ＳＣ２１甲陽園</t>
    <phoneticPr fontId="1"/>
  </si>
  <si>
    <t>たけのこ</t>
    <phoneticPr fontId="1"/>
  </si>
  <si>
    <t>フリー</t>
    <phoneticPr fontId="1"/>
  </si>
</sst>
</file>

<file path=xl/styles.xml><?xml version="1.0" encoding="utf-8"?>
<styleSheet xmlns="http://schemas.openxmlformats.org/spreadsheetml/2006/main">
  <numFmts count="2">
    <numFmt numFmtId="42" formatCode="_ &quot;¥&quot;* #,##0_ ;_ &quot;¥&quot;* \-#,##0_ ;_ &quot;¥&quot;* &quot;-&quot;_ ;_ @_ "/>
    <numFmt numFmtId="176" formatCode="00000000000"/>
  </numFmts>
  <fonts count="4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B05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theme="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2"/>
      <color theme="5" tint="-0.4999847407452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HGP明朝E"/>
      <family val="1"/>
      <charset val="128"/>
    </font>
    <font>
      <sz val="18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theme="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B3FDB7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" fillId="0" borderId="0"/>
  </cellStyleXfs>
  <cellXfs count="365">
    <xf numFmtId="0" fontId="0" fillId="0" borderId="0" xfId="0">
      <alignment vertical="center"/>
    </xf>
    <xf numFmtId="0" fontId="6" fillId="3" borderId="2" xfId="0" applyFont="1" applyFill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left" vertical="center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>
      <alignment vertical="center"/>
    </xf>
    <xf numFmtId="0" fontId="18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23" fillId="3" borderId="46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17" xfId="0" applyFont="1" applyBorder="1" applyAlignment="1">
      <alignment horizontal="distributed" vertical="center" wrapText="1"/>
    </xf>
    <xf numFmtId="0" fontId="4" fillId="0" borderId="37" xfId="0" applyFont="1" applyBorder="1" applyAlignment="1">
      <alignment horizontal="distributed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 vertical="center" shrinkToFit="1"/>
    </xf>
    <xf numFmtId="0" fontId="11" fillId="0" borderId="40" xfId="0" applyFont="1" applyBorder="1" applyAlignment="1" applyProtection="1">
      <alignment horizontal="center" vertical="center"/>
      <protection locked="0"/>
    </xf>
    <xf numFmtId="0" fontId="24" fillId="3" borderId="51" xfId="0" applyFont="1" applyFill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27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6" borderId="0" xfId="0" applyFont="1" applyFill="1" applyAlignment="1" applyProtection="1">
      <alignment horizontal="center" vertical="center"/>
      <protection locked="0"/>
    </xf>
    <xf numFmtId="0" fontId="15" fillId="6" borderId="0" xfId="0" applyFont="1" applyFill="1" applyProtection="1">
      <alignment vertical="center"/>
    </xf>
    <xf numFmtId="0" fontId="15" fillId="6" borderId="0" xfId="0" applyFont="1" applyFill="1" applyAlignment="1" applyProtection="1">
      <alignment horizontal="center" vertical="center"/>
    </xf>
    <xf numFmtId="0" fontId="15" fillId="6" borderId="0" xfId="0" applyFont="1" applyFill="1" applyAlignment="1" applyProtection="1">
      <alignment vertical="center" shrinkToFit="1"/>
    </xf>
    <xf numFmtId="0" fontId="6" fillId="3" borderId="39" xfId="0" applyFont="1" applyFill="1" applyBorder="1" applyAlignment="1" applyProtection="1">
      <alignment horizontal="left" vertical="center" shrinkToFit="1"/>
      <protection locked="0"/>
    </xf>
    <xf numFmtId="0" fontId="15" fillId="8" borderId="0" xfId="0" applyFont="1" applyFill="1" applyProtection="1">
      <alignment vertical="center"/>
    </xf>
    <xf numFmtId="0" fontId="15" fillId="4" borderId="0" xfId="0" applyFont="1" applyFill="1" applyAlignment="1" applyProtection="1">
      <alignment vertical="center" shrinkToFit="1"/>
      <protection locked="0"/>
    </xf>
    <xf numFmtId="0" fontId="15" fillId="9" borderId="0" xfId="0" applyFont="1" applyFill="1" applyProtection="1">
      <alignment vertical="center"/>
    </xf>
    <xf numFmtId="0" fontId="15" fillId="9" borderId="0" xfId="0" applyFont="1" applyFill="1" applyAlignment="1" applyProtection="1">
      <alignment vertical="center" shrinkToFit="1"/>
    </xf>
    <xf numFmtId="0" fontId="0" fillId="9" borderId="0" xfId="0" applyFill="1" applyAlignment="1" applyProtection="1">
      <alignment vertical="center" shrinkToFit="1"/>
    </xf>
    <xf numFmtId="0" fontId="15" fillId="4" borderId="0" xfId="0" applyFont="1" applyFill="1" applyAlignment="1" applyProtection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30" fillId="4" borderId="0" xfId="0" applyFont="1" applyFill="1" applyAlignment="1" applyProtection="1">
      <alignment vertical="center" shrinkToFit="1"/>
    </xf>
    <xf numFmtId="0" fontId="0" fillId="6" borderId="0" xfId="0" applyFill="1" applyProtection="1">
      <alignment vertical="center"/>
      <protection locked="0"/>
    </xf>
    <xf numFmtId="0" fontId="4" fillId="0" borderId="52" xfId="0" applyFont="1" applyBorder="1" applyAlignment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 shrinkToFit="1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8" fillId="5" borderId="42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0" fontId="32" fillId="0" borderId="0" xfId="0" applyFont="1" applyFill="1" applyAlignment="1">
      <alignment vertical="center"/>
    </xf>
    <xf numFmtId="14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7" xfId="0" applyNumberFormat="1" applyFont="1" applyFill="1" applyBorder="1" applyAlignment="1" applyProtection="1">
      <alignment horizontal="center" vertical="center" shrinkToFit="1"/>
      <protection locked="0"/>
    </xf>
    <xf numFmtId="14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0" xfId="0" applyNumberForma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7" borderId="31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35" fillId="0" borderId="64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 shrinkToFit="1"/>
    </xf>
    <xf numFmtId="0" fontId="13" fillId="0" borderId="15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4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shrinkToFit="1"/>
    </xf>
    <xf numFmtId="0" fontId="18" fillId="0" borderId="15" xfId="0" applyFont="1" applyFill="1" applyBorder="1" applyAlignment="1" applyProtection="1">
      <alignment vertical="center" shrinkToFit="1"/>
      <protection locked="0"/>
    </xf>
    <xf numFmtId="0" fontId="21" fillId="0" borderId="15" xfId="0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21" fillId="0" borderId="0" xfId="0" applyFont="1" applyFill="1" applyBorder="1" applyAlignment="1" applyProtection="1">
      <alignment vertical="center" shrinkToFit="1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40" fillId="0" borderId="0" xfId="5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42" fontId="6" fillId="0" borderId="0" xfId="0" applyNumberFormat="1" applyFont="1" applyBorder="1">
      <alignment vertical="center"/>
    </xf>
    <xf numFmtId="0" fontId="6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42" fontId="6" fillId="0" borderId="0" xfId="0" applyNumberFormat="1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15" fillId="6" borderId="0" xfId="0" applyFont="1" applyFill="1">
      <alignment vertical="center"/>
    </xf>
    <xf numFmtId="0" fontId="19" fillId="7" borderId="34" xfId="0" applyFont="1" applyFill="1" applyBorder="1" applyAlignment="1">
      <alignment horizontal="center" vertical="center"/>
    </xf>
    <xf numFmtId="0" fontId="35" fillId="0" borderId="36" xfId="0" applyFont="1" applyFill="1" applyBorder="1" applyAlignment="1" applyProtection="1">
      <alignment vertical="center"/>
      <protection locked="0"/>
    </xf>
    <xf numFmtId="0" fontId="19" fillId="4" borderId="32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34" fillId="0" borderId="53" xfId="0" applyFont="1" applyBorder="1" applyAlignment="1" applyProtection="1">
      <alignment vertical="center"/>
      <protection locked="0"/>
    </xf>
    <xf numFmtId="0" fontId="34" fillId="0" borderId="54" xfId="0" applyFont="1" applyBorder="1" applyAlignment="1" applyProtection="1">
      <alignment vertical="center"/>
      <protection locked="0"/>
    </xf>
    <xf numFmtId="0" fontId="16" fillId="7" borderId="46" xfId="0" applyFont="1" applyFill="1" applyBorder="1" applyAlignment="1" applyProtection="1">
      <alignment horizontal="center" vertical="center" shrinkToFit="1"/>
    </xf>
    <xf numFmtId="0" fontId="16" fillId="7" borderId="24" xfId="0" applyFont="1" applyFill="1" applyBorder="1" applyAlignment="1" applyProtection="1">
      <alignment horizontal="center" vertical="center" shrinkToFit="1"/>
    </xf>
    <xf numFmtId="0" fontId="16" fillId="7" borderId="43" xfId="0" applyFont="1" applyFill="1" applyBorder="1" applyAlignment="1" applyProtection="1">
      <alignment horizontal="center" vertical="center" shrinkToFit="1"/>
    </xf>
    <xf numFmtId="0" fontId="12" fillId="3" borderId="68" xfId="0" applyFont="1" applyFill="1" applyBorder="1" applyAlignment="1" applyProtection="1">
      <alignment horizontal="center" vertical="center"/>
      <protection locked="0"/>
    </xf>
    <xf numFmtId="0" fontId="12" fillId="3" borderId="67" xfId="0" applyFont="1" applyFill="1" applyBorder="1" applyAlignment="1" applyProtection="1">
      <alignment horizontal="center" vertical="center"/>
      <protection locked="0"/>
    </xf>
    <xf numFmtId="42" fontId="6" fillId="0" borderId="19" xfId="0" applyNumberFormat="1" applyFont="1" applyFill="1" applyBorder="1">
      <alignment vertical="center"/>
    </xf>
    <xf numFmtId="42" fontId="6" fillId="0" borderId="28" xfId="0" applyNumberFormat="1" applyFont="1" applyFill="1" applyBorder="1">
      <alignment vertical="center"/>
    </xf>
    <xf numFmtId="0" fontId="4" fillId="0" borderId="2" xfId="0" applyFont="1" applyBorder="1" applyProtection="1">
      <alignment vertical="center"/>
      <protection locked="0" hidden="1"/>
    </xf>
    <xf numFmtId="0" fontId="4" fillId="0" borderId="9" xfId="0" applyFont="1" applyBorder="1" applyProtection="1">
      <alignment vertical="center"/>
      <protection locked="0" hidden="1"/>
    </xf>
    <xf numFmtId="42" fontId="6" fillId="0" borderId="0" xfId="0" applyNumberFormat="1" applyFont="1" applyFill="1" applyBorder="1" applyProtection="1">
      <alignment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vertical="center" shrinkToFit="1"/>
      <protection hidden="1"/>
    </xf>
    <xf numFmtId="42" fontId="6" fillId="0" borderId="7" xfId="0" applyNumberFormat="1" applyFont="1" applyBorder="1" applyProtection="1">
      <alignment vertical="center"/>
      <protection hidden="1"/>
    </xf>
    <xf numFmtId="0" fontId="8" fillId="0" borderId="50" xfId="0" applyFont="1" applyBorder="1" applyAlignment="1" applyProtection="1">
      <alignment horizontal="center" vertical="center"/>
      <protection hidden="1"/>
    </xf>
    <xf numFmtId="0" fontId="4" fillId="0" borderId="46" xfId="0" applyFont="1" applyFill="1" applyBorder="1" applyAlignment="1" applyProtection="1">
      <alignment horizontal="left" vertical="center"/>
      <protection hidden="1"/>
    </xf>
    <xf numFmtId="0" fontId="4" fillId="0" borderId="24" xfId="0" applyFont="1" applyFill="1" applyBorder="1" applyAlignment="1" applyProtection="1">
      <alignment horizontal="left" vertical="center"/>
      <protection hidden="1"/>
    </xf>
    <xf numFmtId="0" fontId="4" fillId="0" borderId="43" xfId="0" applyFont="1" applyFill="1" applyBorder="1" applyAlignment="1" applyProtection="1">
      <alignment horizontal="left" vertical="center"/>
      <protection hidden="1"/>
    </xf>
    <xf numFmtId="0" fontId="4" fillId="0" borderId="53" xfId="0" applyFont="1" applyBorder="1" applyProtection="1">
      <alignment vertical="center"/>
      <protection hidden="1"/>
    </xf>
    <xf numFmtId="0" fontId="4" fillId="0" borderId="33" xfId="0" applyFont="1" applyFill="1" applyBorder="1" applyAlignment="1" applyProtection="1">
      <alignment vertical="center" shrinkToFit="1"/>
      <protection hidden="1"/>
    </xf>
    <xf numFmtId="0" fontId="4" fillId="0" borderId="54" xfId="0" applyFont="1" applyBorder="1" applyProtection="1">
      <alignment vertical="center"/>
      <protection hidden="1"/>
    </xf>
    <xf numFmtId="0" fontId="4" fillId="0" borderId="36" xfId="0" applyFont="1" applyFill="1" applyBorder="1" applyAlignment="1" applyProtection="1">
      <alignment vertical="center" shrinkToFit="1"/>
      <protection hidden="1"/>
    </xf>
    <xf numFmtId="0" fontId="4" fillId="0" borderId="57" xfId="0" applyFont="1" applyFill="1" applyBorder="1" applyAlignment="1" applyProtection="1">
      <alignment vertical="center" shrinkToFit="1"/>
      <protection hidden="1"/>
    </xf>
    <xf numFmtId="0" fontId="4" fillId="0" borderId="55" xfId="0" applyFont="1" applyBorder="1" applyProtection="1">
      <alignment vertical="center"/>
      <protection hidden="1"/>
    </xf>
    <xf numFmtId="0" fontId="4" fillId="0" borderId="48" xfId="0" applyFont="1" applyFill="1" applyBorder="1" applyProtection="1">
      <alignment vertical="center"/>
      <protection hidden="1"/>
    </xf>
    <xf numFmtId="0" fontId="4" fillId="0" borderId="7" xfId="0" applyFont="1" applyFill="1" applyBorder="1" applyAlignment="1" applyProtection="1">
      <alignment vertical="center" shrinkToFit="1"/>
      <protection hidden="1"/>
    </xf>
    <xf numFmtId="0" fontId="4" fillId="0" borderId="47" xfId="0" applyFont="1" applyFill="1" applyBorder="1" applyProtection="1">
      <alignment vertical="center"/>
      <protection hidden="1"/>
    </xf>
    <xf numFmtId="0" fontId="4" fillId="0" borderId="10" xfId="0" applyFont="1" applyFill="1" applyBorder="1" applyAlignment="1" applyProtection="1">
      <alignment vertical="center" shrinkToFit="1"/>
      <protection hidden="1"/>
    </xf>
    <xf numFmtId="0" fontId="4" fillId="0" borderId="56" xfId="0" applyFont="1" applyFill="1" applyBorder="1" applyProtection="1">
      <alignment vertical="center"/>
      <protection hidden="1"/>
    </xf>
    <xf numFmtId="0" fontId="4" fillId="0" borderId="30" xfId="0" applyFont="1" applyFill="1" applyBorder="1" applyAlignment="1" applyProtection="1">
      <alignment vertical="center" shrinkToFit="1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left" vertical="center"/>
      <protection hidden="1"/>
    </xf>
    <xf numFmtId="0" fontId="4" fillId="0" borderId="10" xfId="0" applyFont="1" applyFill="1" applyBorder="1" applyAlignment="1" applyProtection="1">
      <alignment horizontal="left" vertical="center"/>
      <protection hidden="1"/>
    </xf>
    <xf numFmtId="0" fontId="0" fillId="0" borderId="0" xfId="0" applyFill="1" applyProtection="1">
      <alignment vertical="center"/>
      <protection locked="0"/>
    </xf>
    <xf numFmtId="0" fontId="34" fillId="0" borderId="55" xfId="0" applyFont="1" applyBorder="1" applyAlignment="1" applyProtection="1">
      <alignment vertical="center"/>
      <protection locked="0"/>
    </xf>
    <xf numFmtId="0" fontId="4" fillId="0" borderId="1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" xfId="0" applyFont="1" applyBorder="1" applyAlignment="1" applyProtection="1">
      <alignment vertical="center" shrinkToFit="1"/>
      <protection hidden="1"/>
    </xf>
    <xf numFmtId="0" fontId="6" fillId="0" borderId="2" xfId="0" applyFont="1" applyBorder="1" applyAlignment="1" applyProtection="1">
      <alignment horizontal="right" vertical="center" shrinkToFit="1"/>
      <protection hidden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0" fillId="0" borderId="18" xfId="0" applyBorder="1">
      <alignment vertical="center"/>
    </xf>
    <xf numFmtId="0" fontId="6" fillId="0" borderId="4" xfId="0" applyFont="1" applyFill="1" applyBorder="1" applyAlignment="1" applyProtection="1">
      <alignment horizontal="center" vertical="center" shrinkToFit="1"/>
      <protection hidden="1"/>
    </xf>
    <xf numFmtId="0" fontId="6" fillId="0" borderId="6" xfId="0" applyFont="1" applyFill="1" applyBorder="1" applyAlignment="1" applyProtection="1">
      <alignment horizontal="center" vertical="center" shrinkToFit="1"/>
      <protection hidden="1"/>
    </xf>
    <xf numFmtId="0" fontId="6" fillId="0" borderId="8" xfId="0" applyFont="1" applyFill="1" applyBorder="1" applyAlignment="1" applyProtection="1">
      <alignment horizontal="center" vertical="center" shrinkToFit="1"/>
      <protection hidden="1"/>
    </xf>
    <xf numFmtId="0" fontId="42" fillId="0" borderId="0" xfId="0" applyFont="1" applyFill="1" applyAlignment="1">
      <alignment vertical="center"/>
    </xf>
    <xf numFmtId="0" fontId="6" fillId="0" borderId="2" xfId="0" applyFont="1" applyBorder="1" applyProtection="1">
      <alignment vertical="center"/>
      <protection hidden="1"/>
    </xf>
    <xf numFmtId="42" fontId="6" fillId="0" borderId="10" xfId="0" applyNumberFormat="1" applyFont="1" applyBorder="1" applyProtection="1">
      <alignment vertical="center"/>
      <protection hidden="1"/>
    </xf>
    <xf numFmtId="42" fontId="6" fillId="0" borderId="26" xfId="0" applyNumberFormat="1" applyFont="1" applyBorder="1" applyProtection="1">
      <alignment vertical="center"/>
      <protection hidden="1"/>
    </xf>
    <xf numFmtId="0" fontId="8" fillId="0" borderId="0" xfId="0" applyFont="1" applyAlignment="1">
      <alignment vertical="center"/>
    </xf>
    <xf numFmtId="0" fontId="44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3" fillId="4" borderId="52" xfId="0" applyFont="1" applyFill="1" applyBorder="1" applyAlignment="1" applyProtection="1">
      <alignment horizontal="center" vertical="center"/>
      <protection locked="0"/>
    </xf>
    <xf numFmtId="0" fontId="19" fillId="16" borderId="0" xfId="0" applyFont="1" applyFill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25" fillId="3" borderId="77" xfId="0" applyFont="1" applyFill="1" applyBorder="1" applyAlignment="1">
      <alignment horizontal="center" vertical="center" shrinkToFit="1"/>
    </xf>
    <xf numFmtId="0" fontId="25" fillId="3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29" xfId="0" applyFont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79" xfId="0" applyFont="1" applyBorder="1" applyAlignment="1">
      <alignment vertical="center"/>
    </xf>
    <xf numFmtId="42" fontId="0" fillId="0" borderId="0" xfId="0" applyNumberFormat="1" applyProtection="1">
      <alignment vertical="center"/>
      <protection locked="0"/>
    </xf>
    <xf numFmtId="0" fontId="35" fillId="0" borderId="33" xfId="0" applyFont="1" applyFill="1" applyBorder="1" applyAlignment="1" applyProtection="1">
      <alignment vertical="center" shrinkToFit="1"/>
      <protection locked="0"/>
    </xf>
    <xf numFmtId="0" fontId="35" fillId="0" borderId="64" xfId="0" applyFont="1" applyFill="1" applyBorder="1" applyAlignment="1" applyProtection="1">
      <alignment vertical="center" shrinkToFit="1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38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65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3" fillId="4" borderId="39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0" borderId="69" xfId="0" applyFont="1" applyFill="1" applyBorder="1" applyAlignment="1">
      <alignment horizontal="left" vertical="center" wrapText="1"/>
    </xf>
    <xf numFmtId="0" fontId="8" fillId="0" borderId="70" xfId="0" applyFont="1" applyFill="1" applyBorder="1" applyAlignment="1">
      <alignment horizontal="left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73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8" fillId="0" borderId="76" xfId="0" applyFont="1" applyFill="1" applyBorder="1" applyAlignment="1">
      <alignment horizontal="left" vertical="center" wrapText="1"/>
    </xf>
    <xf numFmtId="0" fontId="18" fillId="5" borderId="41" xfId="0" applyFont="1" applyFill="1" applyBorder="1" applyAlignment="1" applyProtection="1">
      <alignment horizontal="center" vertical="center"/>
      <protection locked="0"/>
    </xf>
    <xf numFmtId="0" fontId="18" fillId="5" borderId="44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10" fillId="0" borderId="39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3" fillId="0" borderId="40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center" vertical="center" textRotation="255"/>
    </xf>
    <xf numFmtId="0" fontId="4" fillId="0" borderId="63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76" fontId="4" fillId="3" borderId="48" xfId="0" applyNumberFormat="1" applyFont="1" applyFill="1" applyBorder="1" applyAlignment="1" applyProtection="1">
      <alignment horizontal="center" vertical="center"/>
      <protection hidden="1"/>
    </xf>
    <xf numFmtId="176" fontId="4" fillId="3" borderId="59" xfId="0" applyNumberFormat="1" applyFont="1" applyFill="1" applyBorder="1" applyAlignment="1" applyProtection="1">
      <alignment horizontal="center" vertical="center"/>
      <protection hidden="1"/>
    </xf>
    <xf numFmtId="0" fontId="22" fillId="4" borderId="5" xfId="0" applyFont="1" applyFill="1" applyBorder="1" applyAlignment="1" applyProtection="1">
      <alignment horizontal="center" vertical="center" shrinkToFit="1"/>
      <protection locked="0"/>
    </xf>
    <xf numFmtId="0" fontId="22" fillId="4" borderId="2" xfId="0" applyFont="1" applyFill="1" applyBorder="1" applyAlignment="1" applyProtection="1">
      <alignment horizontal="center" vertical="center" shrinkToFit="1"/>
      <protection locked="0"/>
    </xf>
    <xf numFmtId="0" fontId="20" fillId="6" borderId="49" xfId="0" applyFont="1" applyFill="1" applyBorder="1" applyAlignment="1">
      <alignment horizontal="center" vertical="center"/>
    </xf>
    <xf numFmtId="0" fontId="20" fillId="6" borderId="51" xfId="0" applyFont="1" applyFill="1" applyBorder="1" applyAlignment="1">
      <alignment horizontal="center" vertical="center"/>
    </xf>
    <xf numFmtId="0" fontId="20" fillId="6" borderId="5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22" fillId="14" borderId="45" xfId="0" applyFont="1" applyFill="1" applyBorder="1" applyAlignment="1">
      <alignment horizontal="center" vertical="center" shrinkToFit="1"/>
    </xf>
    <xf numFmtId="0" fontId="22" fillId="14" borderId="22" xfId="0" applyFont="1" applyFill="1" applyBorder="1" applyAlignment="1">
      <alignment horizontal="center" vertical="center" shrinkToFit="1"/>
    </xf>
    <xf numFmtId="0" fontId="31" fillId="0" borderId="41" xfId="0" applyFont="1" applyFill="1" applyBorder="1" applyAlignment="1">
      <alignment horizontal="center" vertical="center" shrinkToFit="1"/>
    </xf>
    <xf numFmtId="0" fontId="31" fillId="0" borderId="4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21" fillId="0" borderId="16" xfId="0" applyFont="1" applyBorder="1" applyAlignment="1" applyProtection="1">
      <alignment horizontal="center" vertical="center" shrinkToFit="1"/>
      <protection locked="0"/>
    </xf>
    <xf numFmtId="0" fontId="21" fillId="0" borderId="28" xfId="0" applyFont="1" applyBorder="1" applyAlignment="1" applyProtection="1">
      <alignment horizontal="center" vertical="center" shrinkToFit="1"/>
      <protection locked="0"/>
    </xf>
    <xf numFmtId="0" fontId="4" fillId="5" borderId="0" xfId="0" applyFont="1" applyFill="1" applyBorder="1" applyAlignment="1">
      <alignment horizontal="center" vertical="center" shrinkToFit="1"/>
    </xf>
    <xf numFmtId="0" fontId="4" fillId="5" borderId="29" xfId="0" applyFont="1" applyFill="1" applyBorder="1" applyAlignment="1">
      <alignment horizontal="center" vertical="center" shrinkToFit="1"/>
    </xf>
    <xf numFmtId="0" fontId="21" fillId="0" borderId="39" xfId="0" applyFont="1" applyBorder="1" applyAlignment="1" applyProtection="1">
      <alignment horizontal="center" vertical="center" shrinkToFit="1"/>
    </xf>
    <xf numFmtId="0" fontId="21" fillId="0" borderId="21" xfId="0" applyFont="1" applyBorder="1" applyAlignment="1" applyProtection="1">
      <alignment horizontal="center" vertical="center" shrinkToFit="1"/>
    </xf>
    <xf numFmtId="0" fontId="21" fillId="0" borderId="16" xfId="0" applyFont="1" applyBorder="1" applyAlignment="1" applyProtection="1">
      <alignment horizontal="center" vertical="center" shrinkToFit="1"/>
    </xf>
    <xf numFmtId="0" fontId="21" fillId="0" borderId="28" xfId="0" applyFont="1" applyBorder="1" applyAlignment="1" applyProtection="1">
      <alignment horizontal="center" vertical="center" shrinkToFit="1"/>
    </xf>
    <xf numFmtId="0" fontId="37" fillId="5" borderId="14" xfId="0" applyFont="1" applyFill="1" applyBorder="1" applyAlignment="1" applyProtection="1">
      <alignment horizontal="center" vertical="center" wrapText="1"/>
      <protection locked="0"/>
    </xf>
    <xf numFmtId="0" fontId="38" fillId="5" borderId="16" xfId="0" applyFont="1" applyFill="1" applyBorder="1" applyAlignment="1" applyProtection="1">
      <alignment horizontal="center" vertical="center"/>
      <protection locked="0"/>
    </xf>
    <xf numFmtId="0" fontId="38" fillId="5" borderId="18" xfId="0" applyFont="1" applyFill="1" applyBorder="1" applyAlignment="1" applyProtection="1">
      <alignment horizontal="center" vertical="center"/>
      <protection locked="0"/>
    </xf>
    <xf numFmtId="0" fontId="38" fillId="5" borderId="19" xfId="0" applyFont="1" applyFill="1" applyBorder="1" applyAlignment="1" applyProtection="1">
      <alignment horizontal="center" vertical="center"/>
      <protection locked="0"/>
    </xf>
    <xf numFmtId="0" fontId="38" fillId="5" borderId="20" xfId="0" applyFont="1" applyFill="1" applyBorder="1" applyAlignment="1" applyProtection="1">
      <alignment horizontal="center" vertical="center"/>
      <protection locked="0"/>
    </xf>
    <xf numFmtId="0" fontId="38" fillId="5" borderId="28" xfId="0" applyFont="1" applyFill="1" applyBorder="1" applyAlignment="1" applyProtection="1">
      <alignment horizontal="center" vertical="center"/>
      <protection locked="0"/>
    </xf>
    <xf numFmtId="0" fontId="17" fillId="0" borderId="51" xfId="0" applyFont="1" applyFill="1" applyBorder="1" applyAlignment="1" applyProtection="1">
      <alignment horizontal="center" vertical="top"/>
      <protection locked="0"/>
    </xf>
    <xf numFmtId="0" fontId="17" fillId="0" borderId="52" xfId="0" applyFont="1" applyFill="1" applyBorder="1" applyAlignment="1" applyProtection="1">
      <alignment horizontal="center" vertical="top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49" fontId="8" fillId="3" borderId="13" xfId="0" applyNumberFormat="1" applyFont="1" applyFill="1" applyBorder="1" applyAlignment="1" applyProtection="1">
      <alignment horizontal="center" vertical="center"/>
      <protection locked="0"/>
    </xf>
    <xf numFmtId="49" fontId="8" fillId="3" borderId="27" xfId="0" applyNumberFormat="1" applyFont="1" applyFill="1" applyBorder="1" applyAlignment="1" applyProtection="1">
      <alignment horizontal="center" vertical="center"/>
      <protection locked="0"/>
    </xf>
    <xf numFmtId="49" fontId="8" fillId="3" borderId="37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5" borderId="28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44" fillId="0" borderId="0" xfId="0" applyFont="1" applyBorder="1" applyAlignment="1" applyProtection="1">
      <alignment horizontal="left" vertical="center" shrinkToFit="1"/>
      <protection hidden="1"/>
    </xf>
    <xf numFmtId="0" fontId="8" fillId="0" borderId="0" xfId="0" applyFont="1" applyAlignment="1">
      <alignment horizontal="right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center" vertical="center"/>
    </xf>
    <xf numFmtId="0" fontId="28" fillId="5" borderId="16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29" xfId="0" applyFont="1" applyFill="1" applyBorder="1" applyAlignment="1">
      <alignment horizontal="center" vertical="center"/>
    </xf>
    <xf numFmtId="0" fontId="28" fillId="5" borderId="28" xfId="0" applyFont="1" applyFill="1" applyBorder="1" applyAlignment="1">
      <alignment horizontal="center" vertical="center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2" fillId="15" borderId="45" xfId="0" applyFont="1" applyFill="1" applyBorder="1" applyAlignment="1">
      <alignment horizontal="center" vertical="center" shrinkToFit="1"/>
    </xf>
    <xf numFmtId="0" fontId="22" fillId="15" borderId="22" xfId="0" applyFont="1" applyFill="1" applyBorder="1" applyAlignment="1">
      <alignment horizontal="center" vertical="center" shrinkToFit="1"/>
    </xf>
    <xf numFmtId="0" fontId="31" fillId="13" borderId="45" xfId="0" applyFont="1" applyFill="1" applyBorder="1" applyAlignment="1">
      <alignment horizontal="center" vertical="center" shrinkToFit="1"/>
    </xf>
    <xf numFmtId="0" fontId="31" fillId="13" borderId="2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4" fillId="0" borderId="29" xfId="0" applyFont="1" applyBorder="1" applyAlignment="1" applyProtection="1">
      <alignment horizontal="left" vertical="center" shrinkToFit="1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5" fillId="6" borderId="25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9" fillId="4" borderId="60" xfId="0" applyFont="1" applyFill="1" applyBorder="1" applyAlignment="1" applyProtection="1">
      <alignment horizontal="center" vertical="center"/>
      <protection locked="0" hidden="1"/>
    </xf>
    <xf numFmtId="0" fontId="4" fillId="3" borderId="48" xfId="0" applyFont="1" applyFill="1" applyBorder="1" applyAlignment="1" applyProtection="1">
      <alignment horizontal="center" vertical="center"/>
      <protection hidden="1"/>
    </xf>
    <xf numFmtId="0" fontId="4" fillId="3" borderId="59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12" borderId="0" xfId="0" applyFont="1" applyFill="1" applyAlignment="1">
      <alignment horizontal="left" vertical="top" wrapText="1"/>
    </xf>
    <xf numFmtId="0" fontId="17" fillId="5" borderId="0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hidden="1"/>
    </xf>
    <xf numFmtId="0" fontId="4" fillId="0" borderId="62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33" fillId="11" borderId="29" xfId="0" applyFont="1" applyFill="1" applyBorder="1" applyAlignment="1">
      <alignment horizontal="center" vertical="center"/>
    </xf>
    <xf numFmtId="0" fontId="33" fillId="4" borderId="29" xfId="0" applyFont="1" applyFill="1" applyBorder="1" applyAlignment="1" applyProtection="1">
      <alignment horizontal="center" vertical="center" shrinkToFit="1"/>
      <protection locked="0"/>
    </xf>
    <xf numFmtId="0" fontId="5" fillId="17" borderId="14" xfId="0" applyFont="1" applyFill="1" applyBorder="1" applyAlignment="1" applyProtection="1">
      <alignment horizontal="center" vertical="center"/>
      <protection locked="0"/>
    </xf>
    <xf numFmtId="0" fontId="5" fillId="17" borderId="16" xfId="0" applyFont="1" applyFill="1" applyBorder="1" applyAlignment="1" applyProtection="1">
      <alignment horizontal="center" vertical="center"/>
      <protection locked="0"/>
    </xf>
    <xf numFmtId="0" fontId="41" fillId="17" borderId="20" xfId="0" applyFont="1" applyFill="1" applyBorder="1" applyAlignment="1" applyProtection="1">
      <alignment horizontal="center" vertical="center"/>
      <protection locked="0"/>
    </xf>
    <xf numFmtId="0" fontId="41" fillId="17" borderId="28" xfId="0" applyFont="1" applyFill="1" applyBorder="1" applyAlignment="1" applyProtection="1">
      <alignment horizontal="center" vertical="center"/>
      <protection locked="0"/>
    </xf>
    <xf numFmtId="0" fontId="4" fillId="10" borderId="49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1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hidden="1"/>
    </xf>
    <xf numFmtId="42" fontId="16" fillId="14" borderId="22" xfId="0" applyNumberFormat="1" applyFont="1" applyFill="1" applyBorder="1" applyProtection="1">
      <alignment vertical="center"/>
      <protection hidden="1"/>
    </xf>
    <xf numFmtId="0" fontId="4" fillId="11" borderId="80" xfId="0" applyFont="1" applyFill="1" applyBorder="1">
      <alignment vertical="center"/>
    </xf>
    <xf numFmtId="0" fontId="6" fillId="8" borderId="6" xfId="0" applyFont="1" applyFill="1" applyBorder="1" applyAlignment="1" applyProtection="1">
      <alignment horizontal="center" vertical="center" shrinkToFit="1"/>
      <protection hidden="1"/>
    </xf>
    <xf numFmtId="0" fontId="6" fillId="6" borderId="6" xfId="0" applyFont="1" applyFill="1" applyBorder="1" applyAlignment="1" applyProtection="1">
      <alignment horizontal="center" vertical="center" shrinkToFit="1"/>
      <protection hidden="1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_第５４回秋季団体ＰＧ" xfId="5"/>
  </cellStyles>
  <dxfs count="0"/>
  <tableStyles count="0" defaultTableStyle="TableStyleMedium9" defaultPivotStyle="PivotStyleLight16"/>
  <colors>
    <mruColors>
      <color rgb="FFB3FDB7"/>
      <color rgb="FFECF6A2"/>
      <color rgb="FFCCFFCC"/>
      <color rgb="FFFF33CC"/>
      <color rgb="FF00B0F0"/>
      <color rgb="FFC0C0C0"/>
      <color rgb="FFCCC0DA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295275</xdr:rowOff>
    </xdr:from>
    <xdr:to>
      <xdr:col>8</xdr:col>
      <xdr:colOff>161925</xdr:colOff>
      <xdr:row>2</xdr:row>
      <xdr:rowOff>238125</xdr:rowOff>
    </xdr:to>
    <xdr:sp macro="" textlink="">
      <xdr:nvSpPr>
        <xdr:cNvPr id="8" name="強調線吹き出し 2 7"/>
        <xdr:cNvSpPr/>
      </xdr:nvSpPr>
      <xdr:spPr>
        <a:xfrm>
          <a:off x="3810000" y="676275"/>
          <a:ext cx="1584325" cy="260350"/>
        </a:xfrm>
        <a:prstGeom prst="accentCallout2">
          <a:avLst>
            <a:gd name="adj1" fmla="val 44676"/>
            <a:gd name="adj2" fmla="val -8333"/>
            <a:gd name="adj3" fmla="val 40973"/>
            <a:gd name="adj4" fmla="val -17463"/>
            <a:gd name="adj5" fmla="val 153241"/>
            <a:gd name="adj6" fmla="val -35823"/>
          </a:avLst>
        </a:prstGeom>
        <a:solidFill>
          <a:srgbClr val="FFFF00"/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下から団体番号を入力</a:t>
          </a:r>
        </a:p>
      </xdr:txBody>
    </xdr:sp>
    <xdr:clientData/>
  </xdr:twoCellAnchor>
  <xdr:twoCellAnchor>
    <xdr:from>
      <xdr:col>8</xdr:col>
      <xdr:colOff>685800</xdr:colOff>
      <xdr:row>5</xdr:row>
      <xdr:rowOff>104774</xdr:rowOff>
    </xdr:from>
    <xdr:to>
      <xdr:col>9</xdr:col>
      <xdr:colOff>85727</xdr:colOff>
      <xdr:row>8</xdr:row>
      <xdr:rowOff>76200</xdr:rowOff>
    </xdr:to>
    <xdr:cxnSp macro="">
      <xdr:nvCxnSpPr>
        <xdr:cNvPr id="6" name="直線矢印コネクタ 5"/>
        <xdr:cNvCxnSpPr/>
      </xdr:nvCxnSpPr>
      <xdr:spPr>
        <a:xfrm rot="5400000">
          <a:off x="5738813" y="1709736"/>
          <a:ext cx="542926" cy="20955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126206</xdr:colOff>
      <xdr:row>0</xdr:row>
      <xdr:rowOff>216694</xdr:rowOff>
    </xdr:from>
    <xdr:to>
      <xdr:col>11</xdr:col>
      <xdr:colOff>127794</xdr:colOff>
      <xdr:row>53</xdr:row>
      <xdr:rowOff>140494</xdr:rowOff>
    </xdr:to>
    <xdr:cxnSp macro="">
      <xdr:nvCxnSpPr>
        <xdr:cNvPr id="15" name="直線矢印コネクタ 14"/>
        <xdr:cNvCxnSpPr/>
      </xdr:nvCxnSpPr>
      <xdr:spPr>
        <a:xfrm rot="5400000">
          <a:off x="2197100" y="5511800"/>
          <a:ext cx="10591800" cy="1588"/>
        </a:xfrm>
        <a:prstGeom prst="straightConnector1">
          <a:avLst/>
        </a:prstGeom>
        <a:ln w="31750">
          <a:solidFill>
            <a:srgbClr val="FF0000"/>
          </a:solidFill>
          <a:prstDash val="lg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171449</xdr:colOff>
      <xdr:row>48</xdr:row>
      <xdr:rowOff>76201</xdr:rowOff>
    </xdr:from>
    <xdr:to>
      <xdr:col>1</xdr:col>
      <xdr:colOff>174624</xdr:colOff>
      <xdr:row>52</xdr:row>
      <xdr:rowOff>139701</xdr:rowOff>
    </xdr:to>
    <xdr:cxnSp macro="">
      <xdr:nvCxnSpPr>
        <xdr:cNvPr id="16" name="直線矢印コネクタ 15"/>
        <xdr:cNvCxnSpPr/>
      </xdr:nvCxnSpPr>
      <xdr:spPr>
        <a:xfrm rot="16200000" flipH="1">
          <a:off x="207962" y="10174288"/>
          <a:ext cx="825500" cy="3175"/>
        </a:xfrm>
        <a:prstGeom prst="straightConnector1">
          <a:avLst/>
        </a:prstGeom>
        <a:ln w="31750">
          <a:solidFill>
            <a:srgbClr val="FF0000"/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219076</xdr:colOff>
      <xdr:row>6</xdr:row>
      <xdr:rowOff>95250</xdr:rowOff>
    </xdr:from>
    <xdr:to>
      <xdr:col>2</xdr:col>
      <xdr:colOff>142878</xdr:colOff>
      <xdr:row>7</xdr:row>
      <xdr:rowOff>96840</xdr:rowOff>
    </xdr:to>
    <xdr:cxnSp macro="">
      <xdr:nvCxnSpPr>
        <xdr:cNvPr id="9" name="直線矢印コネクタ 8"/>
        <xdr:cNvCxnSpPr/>
      </xdr:nvCxnSpPr>
      <xdr:spPr>
        <a:xfrm rot="10800000">
          <a:off x="666751" y="1781175"/>
          <a:ext cx="276227" cy="192090"/>
        </a:xfrm>
        <a:prstGeom prst="straightConnector1">
          <a:avLst/>
        </a:prstGeom>
        <a:ln w="222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106</xdr:row>
      <xdr:rowOff>38100</xdr:rowOff>
    </xdr:from>
    <xdr:to>
      <xdr:col>8</xdr:col>
      <xdr:colOff>381000</xdr:colOff>
      <xdr:row>111</xdr:row>
      <xdr:rowOff>104775</xdr:rowOff>
    </xdr:to>
    <xdr:sp macro="" textlink="">
      <xdr:nvSpPr>
        <xdr:cNvPr id="7" name="雲形吹き出し 6"/>
        <xdr:cNvSpPr/>
      </xdr:nvSpPr>
      <xdr:spPr>
        <a:xfrm>
          <a:off x="2943225" y="20697825"/>
          <a:ext cx="2657475" cy="1019175"/>
        </a:xfrm>
        <a:prstGeom prst="cloudCallout">
          <a:avLst>
            <a:gd name="adj1" fmla="val -81406"/>
            <a:gd name="adj2" fmla="val 17091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107</xdr:row>
      <xdr:rowOff>19049</xdr:rowOff>
    </xdr:from>
    <xdr:to>
      <xdr:col>7</xdr:col>
      <xdr:colOff>352425</xdr:colOff>
      <xdr:row>110</xdr:row>
      <xdr:rowOff>85725</xdr:rowOff>
    </xdr:to>
    <xdr:sp macro="" textlink="">
      <xdr:nvSpPr>
        <xdr:cNvPr id="10" name="テキスト ボックス 9"/>
        <xdr:cNvSpPr txBox="1"/>
      </xdr:nvSpPr>
      <xdr:spPr>
        <a:xfrm>
          <a:off x="3381375" y="20869274"/>
          <a:ext cx="1743075" cy="638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登録なしの団体は、一応短い団体名を入れてください。６５番から</a:t>
          </a:r>
        </a:p>
      </xdr:txBody>
    </xdr:sp>
    <xdr:clientData/>
  </xdr:twoCellAnchor>
  <xdr:twoCellAnchor>
    <xdr:from>
      <xdr:col>4</xdr:col>
      <xdr:colOff>514350</xdr:colOff>
      <xdr:row>69</xdr:row>
      <xdr:rowOff>114300</xdr:rowOff>
    </xdr:from>
    <xdr:to>
      <xdr:col>8</xdr:col>
      <xdr:colOff>638175</xdr:colOff>
      <xdr:row>74</xdr:row>
      <xdr:rowOff>180975</xdr:rowOff>
    </xdr:to>
    <xdr:sp macro="" textlink="">
      <xdr:nvSpPr>
        <xdr:cNvPr id="11" name="雲形吹き出し 10"/>
        <xdr:cNvSpPr/>
      </xdr:nvSpPr>
      <xdr:spPr>
        <a:xfrm>
          <a:off x="3200400" y="13725525"/>
          <a:ext cx="2657475" cy="1019175"/>
        </a:xfrm>
        <a:prstGeom prst="cloudCallout">
          <a:avLst>
            <a:gd name="adj1" fmla="val -81406"/>
            <a:gd name="adj2" fmla="val 170911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257175</xdr:colOff>
      <xdr:row>70</xdr:row>
      <xdr:rowOff>95249</xdr:rowOff>
    </xdr:from>
    <xdr:to>
      <xdr:col>8</xdr:col>
      <xdr:colOff>161925</xdr:colOff>
      <xdr:row>73</xdr:row>
      <xdr:rowOff>161925</xdr:rowOff>
    </xdr:to>
    <xdr:sp macro="" textlink="">
      <xdr:nvSpPr>
        <xdr:cNvPr id="12" name="テキスト ボックス 11"/>
        <xdr:cNvSpPr txBox="1"/>
      </xdr:nvSpPr>
      <xdr:spPr>
        <a:xfrm>
          <a:off x="3638550" y="13896974"/>
          <a:ext cx="1743075" cy="638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登録団体は、一応短い団体名を入れてください。２８番から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12</xdr:row>
      <xdr:rowOff>47625</xdr:rowOff>
    </xdr:from>
    <xdr:to>
      <xdr:col>14</xdr:col>
      <xdr:colOff>238125</xdr:colOff>
      <xdr:row>20</xdr:row>
      <xdr:rowOff>0</xdr:rowOff>
    </xdr:to>
    <xdr:sp macro="" textlink="">
      <xdr:nvSpPr>
        <xdr:cNvPr id="3" name="線吹き出し 1 (枠付き) 2"/>
        <xdr:cNvSpPr/>
      </xdr:nvSpPr>
      <xdr:spPr>
        <a:xfrm>
          <a:off x="7810500" y="733425"/>
          <a:ext cx="2895600" cy="1323975"/>
        </a:xfrm>
        <a:prstGeom prst="borderCallout1">
          <a:avLst>
            <a:gd name="adj1" fmla="val 50075"/>
            <a:gd name="adj2" fmla="val -615"/>
            <a:gd name="adj3" fmla="val 112500"/>
            <a:gd name="adj4" fmla="val -3833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142875</xdr:colOff>
      <xdr:row>12</xdr:row>
      <xdr:rowOff>142875</xdr:rowOff>
    </xdr:from>
    <xdr:to>
      <xdr:col>14</xdr:col>
      <xdr:colOff>161925</xdr:colOff>
      <xdr:row>19</xdr:row>
      <xdr:rowOff>104775</xdr:rowOff>
    </xdr:to>
    <xdr:sp macro="" textlink="">
      <xdr:nvSpPr>
        <xdr:cNvPr id="4" name="テキスト ボックス 3"/>
        <xdr:cNvSpPr txBox="1"/>
      </xdr:nvSpPr>
      <xdr:spPr>
        <a:xfrm>
          <a:off x="7867650" y="828675"/>
          <a:ext cx="2762250" cy="1162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各クラブ必要な方を選択して登録名簿に</a:t>
          </a:r>
          <a:endParaRPr kumimoji="1" lang="en-US" altLang="ja-JP" sz="1100"/>
        </a:p>
        <a:p>
          <a:r>
            <a:rPr kumimoji="1" lang="ja-JP" altLang="en-US" sz="1100"/>
            <a:t>コピーして形式を選択して貼り付け（値）</a:t>
          </a:r>
          <a:endParaRPr kumimoji="1" lang="en-US" altLang="ja-JP" sz="1100"/>
        </a:p>
        <a:p>
          <a:r>
            <a:rPr kumimoji="1" lang="ja-JP" altLang="en-US" sz="1100"/>
            <a:t>Ａ～Ｅまでをコピー　して貼り付け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団体は申込１のリストから登録団体を選択してください。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R4-2" connectionId="2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4-1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0000"/>
        </a:solidFill>
        <a:ln>
          <a:solidFill>
            <a:srgbClr val="FF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K131"/>
  <sheetViews>
    <sheetView showZeros="0" tabSelected="1" topLeftCell="C1" zoomScale="69" zoomScaleNormal="69" zoomScaleSheetLayoutView="100" workbookViewId="0">
      <selection activeCell="S4" sqref="S4:W4"/>
    </sheetView>
  </sheetViews>
  <sheetFormatPr defaultRowHeight="13.5"/>
  <cols>
    <col min="1" max="1" width="5.875" style="3" customWidth="1"/>
    <col min="2" max="2" width="4.625" style="3" customWidth="1"/>
    <col min="3" max="3" width="15.625" style="3" customWidth="1"/>
    <col min="4" max="7" width="9.125" style="3" customWidth="1"/>
    <col min="8" max="8" width="5.875" style="3" customWidth="1"/>
    <col min="9" max="9" width="10.625" style="3" customWidth="1"/>
    <col min="10" max="10" width="3.625" style="3" customWidth="1"/>
    <col min="11" max="11" width="13.625" style="4" customWidth="1"/>
    <col min="12" max="12" width="3.625" style="4" customWidth="1"/>
    <col min="13" max="13" width="6.625" style="4" customWidth="1"/>
    <col min="14" max="15" width="3.625" style="4" customWidth="1"/>
    <col min="16" max="17" width="13.625" style="4" customWidth="1"/>
    <col min="18" max="18" width="3.625" style="4" customWidth="1"/>
    <col min="19" max="19" width="6.625" style="4" customWidth="1"/>
    <col min="20" max="21" width="3.625" style="4" customWidth="1"/>
    <col min="22" max="23" width="13.625" style="4" customWidth="1"/>
    <col min="24" max="25" width="3.625" style="4" customWidth="1"/>
    <col min="26" max="26" width="13.625" style="4" customWidth="1"/>
    <col min="27" max="27" width="3.625" style="4" customWidth="1"/>
    <col min="28" max="28" width="6.625" style="4" customWidth="1"/>
    <col min="29" max="29" width="3.625" style="4" customWidth="1"/>
    <col min="30" max="30" width="3.5" style="4" customWidth="1"/>
    <col min="31" max="32" width="13.625" style="4" customWidth="1"/>
    <col min="33" max="33" width="3.625" style="4" customWidth="1"/>
    <col min="34" max="34" width="6.625" style="4" customWidth="1"/>
    <col min="35" max="36" width="3.625" style="4" customWidth="1"/>
    <col min="37" max="38" width="13.625" style="4" customWidth="1"/>
    <col min="39" max="40" width="3.625" style="4" customWidth="1"/>
    <col min="41" max="41" width="13.625" style="4" customWidth="1"/>
    <col min="42" max="43" width="3.625" style="4" customWidth="1"/>
    <col min="44" max="44" width="7.625" style="4" customWidth="1"/>
    <col min="45" max="45" width="3.625" style="4" customWidth="1"/>
    <col min="46" max="46" width="13.625" style="4" customWidth="1"/>
    <col min="47" max="47" width="5.5" style="4" customWidth="1"/>
    <col min="48" max="48" width="4.625" style="4" customWidth="1"/>
    <col min="49" max="49" width="7.625" style="4" customWidth="1"/>
    <col min="50" max="50" width="3.625" style="4" customWidth="1"/>
    <col min="51" max="51" width="13.625" style="4" customWidth="1"/>
    <col min="52" max="52" width="5.5" style="4" customWidth="1"/>
    <col min="53" max="53" width="3.625" style="4" customWidth="1"/>
    <col min="54" max="55" width="4.625" style="4" customWidth="1"/>
    <col min="56" max="57" width="7.625" style="4" customWidth="1"/>
    <col min="58" max="58" width="13.625" style="4" customWidth="1"/>
    <col min="59" max="59" width="2" style="4" customWidth="1"/>
    <col min="60" max="60" width="4.625" style="4" customWidth="1"/>
    <col min="61" max="62" width="7.625" style="4" customWidth="1"/>
    <col min="63" max="63" width="13.625" style="4" customWidth="1"/>
    <col min="64" max="16384" width="9" style="4"/>
  </cols>
  <sheetData>
    <row r="1" spans="1:63" ht="30" customHeight="1" thickBot="1">
      <c r="A1" s="330" t="s">
        <v>146</v>
      </c>
      <c r="B1" s="330"/>
      <c r="C1" s="330"/>
      <c r="D1" s="331" t="s">
        <v>3253</v>
      </c>
      <c r="E1" s="331"/>
      <c r="F1" s="331"/>
      <c r="G1" s="331"/>
      <c r="H1" s="331"/>
      <c r="I1" s="331"/>
      <c r="J1" s="331"/>
      <c r="K1" s="331"/>
      <c r="L1" s="73"/>
      <c r="M1" s="325" t="s">
        <v>157</v>
      </c>
      <c r="N1" s="325"/>
      <c r="O1" s="325"/>
      <c r="P1" s="325"/>
      <c r="Q1" s="325"/>
      <c r="T1" s="167"/>
      <c r="U1" s="167"/>
      <c r="V1" s="167"/>
      <c r="W1" s="167"/>
      <c r="X1" s="167"/>
      <c r="Y1" s="167"/>
      <c r="Z1" s="167"/>
      <c r="AA1" s="167"/>
      <c r="AB1" s="73"/>
      <c r="AC1" s="73"/>
      <c r="AD1" s="73"/>
      <c r="AE1" s="73"/>
      <c r="AF1" s="73"/>
      <c r="AG1" s="73"/>
      <c r="AN1" s="83"/>
      <c r="BC1" s="326" t="str">
        <f>D1&amp;"申し込み集計"</f>
        <v>第76回西宮市民大会一般の部申し込み集計</v>
      </c>
      <c r="BD1" s="326"/>
      <c r="BE1" s="326"/>
      <c r="BF1" s="326"/>
      <c r="BG1" s="326"/>
      <c r="BH1" s="326"/>
      <c r="BI1" s="326"/>
      <c r="BJ1" s="326"/>
      <c r="BK1" s="326"/>
    </row>
    <row r="2" spans="1:63" ht="24.95" customHeight="1" thickBot="1">
      <c r="A2" s="188" t="s">
        <v>74</v>
      </c>
      <c r="B2" s="189"/>
      <c r="C2" s="189"/>
      <c r="D2" s="189"/>
      <c r="E2" s="189"/>
      <c r="F2" s="189"/>
      <c r="G2" s="189"/>
      <c r="H2" s="189"/>
      <c r="I2" s="189"/>
      <c r="J2" s="332" t="s">
        <v>399</v>
      </c>
      <c r="K2" s="333"/>
      <c r="L2" s="36"/>
      <c r="M2" s="188" t="s">
        <v>118</v>
      </c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90"/>
      <c r="Y2" s="285"/>
      <c r="Z2" s="285"/>
      <c r="AA2" s="285"/>
      <c r="AB2" s="188" t="s">
        <v>119</v>
      </c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90"/>
      <c r="AN2" s="79"/>
      <c r="AO2" s="79"/>
      <c r="AR2" s="312" t="s">
        <v>120</v>
      </c>
      <c r="AS2" s="313"/>
      <c r="AT2" s="313"/>
      <c r="AU2" s="314"/>
      <c r="AW2" s="312" t="s">
        <v>121</v>
      </c>
      <c r="AX2" s="313"/>
      <c r="AY2" s="313"/>
      <c r="AZ2" s="314"/>
      <c r="BC2" s="231" t="s">
        <v>138</v>
      </c>
      <c r="BD2" s="232"/>
      <c r="BE2" s="232"/>
      <c r="BF2" s="233"/>
      <c r="BH2" s="231" t="s">
        <v>137</v>
      </c>
      <c r="BI2" s="232"/>
      <c r="BJ2" s="232"/>
      <c r="BK2" s="233"/>
    </row>
    <row r="3" spans="1:63" ht="20.100000000000001" customHeight="1" thickBot="1">
      <c r="A3" s="274" t="s">
        <v>3210</v>
      </c>
      <c r="B3" s="275"/>
      <c r="C3" s="276"/>
      <c r="D3" s="41"/>
      <c r="E3" s="28"/>
      <c r="F3" s="28"/>
      <c r="G3" s="28"/>
      <c r="H3" s="28"/>
      <c r="I3" s="28"/>
      <c r="J3" s="334" t="s">
        <v>3244</v>
      </c>
      <c r="K3" s="335"/>
      <c r="L3" s="25"/>
      <c r="M3" s="286" t="str">
        <f>D1</f>
        <v>第76回西宮市民大会一般の部</v>
      </c>
      <c r="N3" s="286"/>
      <c r="O3" s="286"/>
      <c r="P3" s="286"/>
      <c r="Q3" s="286"/>
      <c r="R3" s="286"/>
      <c r="S3" s="286"/>
      <c r="T3" s="286"/>
      <c r="U3" s="286"/>
      <c r="V3" s="286"/>
      <c r="W3" s="286"/>
      <c r="Y3" s="36"/>
      <c r="Z3" s="36"/>
      <c r="AA3" s="36"/>
      <c r="AB3" s="286" t="str">
        <f>D1</f>
        <v>第76回西宮市民大会一般の部</v>
      </c>
      <c r="AC3" s="286"/>
      <c r="AD3" s="286"/>
      <c r="AE3" s="286"/>
      <c r="AF3" s="286"/>
      <c r="AG3" s="286"/>
      <c r="AH3" s="286"/>
      <c r="AI3" s="286"/>
      <c r="AJ3" s="286"/>
      <c r="AK3" s="286"/>
      <c r="AL3" s="286"/>
      <c r="AM3" s="101"/>
      <c r="AN3" s="36"/>
      <c r="AO3" s="36"/>
      <c r="AP3" s="101"/>
      <c r="AQ3" s="6"/>
      <c r="AR3" s="307" t="str">
        <f>D1</f>
        <v>第76回西宮市民大会一般の部</v>
      </c>
      <c r="AS3" s="307"/>
      <c r="AT3" s="307"/>
      <c r="AU3" s="307"/>
      <c r="AV3" s="307"/>
      <c r="AW3" s="307"/>
      <c r="AX3" s="307"/>
      <c r="AY3" s="307"/>
      <c r="AZ3" s="307"/>
      <c r="BC3" s="234" t="s">
        <v>27</v>
      </c>
      <c r="BD3" s="235"/>
      <c r="BE3" s="235"/>
      <c r="BF3" s="236"/>
      <c r="BH3" s="234" t="s">
        <v>8</v>
      </c>
      <c r="BI3" s="235"/>
      <c r="BJ3" s="235"/>
      <c r="BK3" s="236"/>
    </row>
    <row r="4" spans="1:63" ht="20.100000000000001" customHeight="1" thickBot="1">
      <c r="A4" s="277"/>
      <c r="B4" s="278"/>
      <c r="C4" s="279"/>
      <c r="D4" s="66" t="s">
        <v>50</v>
      </c>
      <c r="E4" s="27">
        <v>28</v>
      </c>
      <c r="F4" s="266" t="str">
        <f>IF(E4="","",IFERROR(VLOOKUP(E4,$B$55:$C$131,2,FALSE),""))</f>
        <v>西宮BD協会</v>
      </c>
      <c r="G4" s="266"/>
      <c r="H4" s="266"/>
      <c r="I4" s="267"/>
      <c r="J4" s="260" t="s">
        <v>115</v>
      </c>
      <c r="K4" s="261"/>
      <c r="P4" s="288" t="s">
        <v>69</v>
      </c>
      <c r="Q4" s="288"/>
      <c r="R4" s="171"/>
      <c r="S4" s="287" t="str">
        <f>AH4</f>
        <v>西宮BD協会</v>
      </c>
      <c r="T4" s="287"/>
      <c r="U4" s="287"/>
      <c r="V4" s="287"/>
      <c r="W4" s="287"/>
      <c r="Y4" s="36"/>
      <c r="Z4" s="36"/>
      <c r="AA4" s="36"/>
      <c r="AC4" s="71"/>
      <c r="AD4" s="71"/>
      <c r="AF4" s="171" t="s">
        <v>69</v>
      </c>
      <c r="AG4" s="172"/>
      <c r="AH4" s="287" t="str">
        <f>F4</f>
        <v>西宮BD協会</v>
      </c>
      <c r="AI4" s="287"/>
      <c r="AJ4" s="287"/>
      <c r="AK4" s="287"/>
      <c r="AL4" s="287"/>
      <c r="AN4" s="36"/>
      <c r="AO4" s="36"/>
      <c r="AT4" s="173"/>
      <c r="AU4" s="173" t="s">
        <v>69</v>
      </c>
      <c r="AV4" s="172"/>
      <c r="AW4" s="308" t="str">
        <f>F4</f>
        <v>西宮BD協会</v>
      </c>
      <c r="AX4" s="308"/>
      <c r="AY4" s="308"/>
      <c r="AZ4" s="308"/>
      <c r="BC4" s="237" t="str">
        <f>F4</f>
        <v>西宮BD協会</v>
      </c>
      <c r="BD4" s="238"/>
      <c r="BE4" s="238"/>
      <c r="BF4" s="239"/>
      <c r="BH4" s="237" t="str">
        <f>F4</f>
        <v>西宮BD協会</v>
      </c>
      <c r="BI4" s="238"/>
      <c r="BJ4" s="238"/>
      <c r="BK4" s="239"/>
    </row>
    <row r="5" spans="1:63" ht="20.100000000000001" customHeight="1">
      <c r="A5" s="277"/>
      <c r="B5" s="278"/>
      <c r="C5" s="279"/>
      <c r="D5" s="37" t="s">
        <v>26</v>
      </c>
      <c r="E5" s="268"/>
      <c r="F5" s="269"/>
      <c r="G5" s="269"/>
      <c r="H5" s="269"/>
      <c r="I5" s="270"/>
      <c r="J5" s="262"/>
      <c r="K5" s="263"/>
      <c r="N5" s="289" t="s">
        <v>396</v>
      </c>
      <c r="O5" s="290"/>
      <c r="P5" s="291"/>
      <c r="Q5" s="26"/>
      <c r="R5" s="191" t="s">
        <v>3214</v>
      </c>
      <c r="T5" s="289" t="s">
        <v>397</v>
      </c>
      <c r="U5" s="290"/>
      <c r="V5" s="291"/>
      <c r="W5" s="26"/>
      <c r="X5" s="191" t="s">
        <v>3214</v>
      </c>
      <c r="Y5" s="5"/>
      <c r="AB5" s="254" t="s">
        <v>117</v>
      </c>
      <c r="AC5" s="254"/>
      <c r="AD5" s="254"/>
      <c r="AE5" s="254"/>
      <c r="AF5" s="42"/>
      <c r="AG5" s="191" t="s">
        <v>3214</v>
      </c>
      <c r="AH5" s="295" t="s">
        <v>398</v>
      </c>
      <c r="AI5" s="296"/>
      <c r="AJ5" s="297"/>
      <c r="AK5" s="177" t="s">
        <v>67</v>
      </c>
      <c r="AL5" s="26"/>
      <c r="AM5" s="191" t="s">
        <v>3214</v>
      </c>
      <c r="AN5" s="5"/>
      <c r="AR5" s="246" t="s">
        <v>130</v>
      </c>
      <c r="AS5" s="315"/>
      <c r="AT5" s="315"/>
      <c r="AU5" s="316"/>
      <c r="AW5" s="246" t="s">
        <v>395</v>
      </c>
      <c r="AX5" s="315"/>
      <c r="AY5" s="315"/>
      <c r="AZ5" s="316"/>
      <c r="BC5" s="23"/>
      <c r="BD5" s="39" t="s">
        <v>22</v>
      </c>
      <c r="BE5" s="39" t="s">
        <v>23</v>
      </c>
      <c r="BF5" s="40" t="s">
        <v>24</v>
      </c>
      <c r="BH5" s="23"/>
      <c r="BI5" s="39" t="s">
        <v>22</v>
      </c>
      <c r="BJ5" s="39" t="s">
        <v>23</v>
      </c>
      <c r="BK5" s="40" t="s">
        <v>24</v>
      </c>
    </row>
    <row r="6" spans="1:63" ht="20.100000000000001" customHeight="1" thickBot="1">
      <c r="A6" s="280"/>
      <c r="B6" s="281"/>
      <c r="C6" s="282"/>
      <c r="D6" s="38" t="s">
        <v>28</v>
      </c>
      <c r="E6" s="271"/>
      <c r="F6" s="272"/>
      <c r="G6" s="272"/>
      <c r="H6" s="272"/>
      <c r="I6" s="273"/>
      <c r="J6" s="264"/>
      <c r="K6" s="265"/>
      <c r="N6" s="292"/>
      <c r="O6" s="293"/>
      <c r="P6" s="294"/>
      <c r="Q6" s="26"/>
      <c r="R6" s="191"/>
      <c r="T6" s="292"/>
      <c r="U6" s="293"/>
      <c r="V6" s="294"/>
      <c r="W6" s="26"/>
      <c r="X6" s="191"/>
      <c r="Y6" s="5"/>
      <c r="AB6" s="255"/>
      <c r="AC6" s="255"/>
      <c r="AD6" s="255"/>
      <c r="AE6" s="255"/>
      <c r="AF6" s="42"/>
      <c r="AG6" s="191"/>
      <c r="AH6" s="298"/>
      <c r="AI6" s="299"/>
      <c r="AJ6" s="300"/>
      <c r="AK6" s="178" t="s">
        <v>68</v>
      </c>
      <c r="AL6" s="26"/>
      <c r="AM6" s="191"/>
      <c r="AN6" s="5"/>
      <c r="AR6" s="317"/>
      <c r="AS6" s="318"/>
      <c r="AT6" s="318"/>
      <c r="AU6" s="319"/>
      <c r="AW6" s="317"/>
      <c r="AX6" s="318"/>
      <c r="AY6" s="318"/>
      <c r="AZ6" s="319"/>
      <c r="BC6" s="133">
        <v>1</v>
      </c>
      <c r="BD6" s="134" t="s">
        <v>385</v>
      </c>
      <c r="BE6" s="160">
        <f>COUNTIFS($M$9:$M$48,BD6)</f>
        <v>0</v>
      </c>
      <c r="BF6" s="135">
        <f>IF($BK$15="〇",BE6*2000,BE6*3000)</f>
        <v>0</v>
      </c>
      <c r="BH6" s="133">
        <v>1</v>
      </c>
      <c r="BI6" s="159" t="s">
        <v>139</v>
      </c>
      <c r="BJ6" s="160" t="str">
        <f>IF(COUNTA(AS40:AS49)&gt;=5,3,IF(COUNTA(AS24:AS33)&gt;=5,2,IF(COUNTA(AS9:AS18)&gt;=5,1,"0")))</f>
        <v>0</v>
      </c>
      <c r="BK6" s="135">
        <f>BJ6*10000</f>
        <v>0</v>
      </c>
    </row>
    <row r="7" spans="1:63" ht="15" customHeight="1">
      <c r="A7" s="43" t="s">
        <v>15</v>
      </c>
      <c r="B7" s="180">
        <v>1</v>
      </c>
      <c r="C7" s="198" t="s">
        <v>3209</v>
      </c>
      <c r="D7" s="12" t="s">
        <v>2</v>
      </c>
      <c r="E7" s="12" t="s">
        <v>3</v>
      </c>
      <c r="F7" s="12" t="s">
        <v>5</v>
      </c>
      <c r="G7" s="12" t="s">
        <v>4</v>
      </c>
      <c r="H7" s="12" t="s">
        <v>1</v>
      </c>
      <c r="I7" s="68" t="s">
        <v>52</v>
      </c>
      <c r="J7" s="218" t="s">
        <v>116</v>
      </c>
      <c r="K7" s="225" t="s">
        <v>14</v>
      </c>
      <c r="M7" s="223" t="s">
        <v>56</v>
      </c>
      <c r="N7" s="218" t="s">
        <v>116</v>
      </c>
      <c r="O7" s="216" t="s">
        <v>12</v>
      </c>
      <c r="P7" s="303" t="s">
        <v>58</v>
      </c>
      <c r="Q7" s="242" t="s">
        <v>66</v>
      </c>
      <c r="R7" s="191"/>
      <c r="S7" s="223" t="s">
        <v>56</v>
      </c>
      <c r="T7" s="218" t="s">
        <v>116</v>
      </c>
      <c r="U7" s="216" t="s">
        <v>12</v>
      </c>
      <c r="V7" s="305" t="s">
        <v>55</v>
      </c>
      <c r="W7" s="242" t="s">
        <v>66</v>
      </c>
      <c r="X7" s="191"/>
      <c r="Y7" s="218" t="s">
        <v>116</v>
      </c>
      <c r="Z7" s="225" t="s">
        <v>14</v>
      </c>
      <c r="AA7" s="15"/>
      <c r="AB7" s="223" t="s">
        <v>56</v>
      </c>
      <c r="AC7" s="218" t="s">
        <v>116</v>
      </c>
      <c r="AD7" s="216" t="s">
        <v>12</v>
      </c>
      <c r="AE7" s="301" t="s">
        <v>54</v>
      </c>
      <c r="AF7" s="252" t="s">
        <v>53</v>
      </c>
      <c r="AG7" s="191"/>
      <c r="AH7" s="223" t="s">
        <v>56</v>
      </c>
      <c r="AI7" s="218" t="s">
        <v>13</v>
      </c>
      <c r="AJ7" s="216" t="s">
        <v>12</v>
      </c>
      <c r="AK7" s="240" t="s">
        <v>59</v>
      </c>
      <c r="AL7" s="242" t="s">
        <v>66</v>
      </c>
      <c r="AM7" s="191"/>
      <c r="AN7" s="218" t="s">
        <v>116</v>
      </c>
      <c r="AO7" s="225" t="s">
        <v>14</v>
      </c>
      <c r="AR7" s="244"/>
      <c r="AS7" s="218" t="s">
        <v>13</v>
      </c>
      <c r="AT7" s="229" t="s">
        <v>3207</v>
      </c>
      <c r="AU7" s="283" t="str">
        <f>IF(AU22="B","A","")</f>
        <v/>
      </c>
      <c r="AW7" s="244"/>
      <c r="AX7" s="218" t="s">
        <v>13</v>
      </c>
      <c r="AY7" s="229" t="s">
        <v>3208</v>
      </c>
      <c r="AZ7" s="283" t="str">
        <f>IF(AZ22="B","A","")</f>
        <v/>
      </c>
      <c r="BC7" s="133">
        <v>2</v>
      </c>
      <c r="BD7" s="134" t="s">
        <v>386</v>
      </c>
      <c r="BE7" s="160">
        <f t="shared" ref="BE7:BE9" si="0">COUNTIFS($M$9:$M$48,BD7)</f>
        <v>0</v>
      </c>
      <c r="BF7" s="135">
        <f t="shared" ref="BF7:BF18" si="1">IF($BK$15="〇",BE7*2000,BE7*3000)</f>
        <v>0</v>
      </c>
      <c r="BH7" s="133">
        <v>2</v>
      </c>
      <c r="BI7" s="159" t="s">
        <v>140</v>
      </c>
      <c r="BJ7" s="160" t="str">
        <f>IF(COUNTA(AX40:AX49)&gt;=5,3,IF(COUNTA(AX24:AX33)&gt;=5,2,IF(COUNTA(AX9:AX18)&gt;=5,1,"0")))</f>
        <v>0</v>
      </c>
      <c r="BK7" s="135">
        <f>BJ7*10000</f>
        <v>0</v>
      </c>
    </row>
    <row r="8" spans="1:63" ht="15" customHeight="1" thickBot="1">
      <c r="A8" s="100"/>
      <c r="B8" s="179"/>
      <c r="C8" s="199"/>
      <c r="D8" s="13" t="s">
        <v>6</v>
      </c>
      <c r="E8" s="13" t="s">
        <v>7</v>
      </c>
      <c r="F8" s="13" t="s">
        <v>9</v>
      </c>
      <c r="G8" s="13" t="s">
        <v>10</v>
      </c>
      <c r="H8" s="14" t="s">
        <v>0</v>
      </c>
      <c r="I8" s="67" t="s">
        <v>51</v>
      </c>
      <c r="J8" s="219"/>
      <c r="K8" s="226"/>
      <c r="M8" s="224"/>
      <c r="N8" s="219"/>
      <c r="O8" s="217"/>
      <c r="P8" s="304"/>
      <c r="Q8" s="243"/>
      <c r="R8" s="191"/>
      <c r="S8" s="224"/>
      <c r="T8" s="219"/>
      <c r="U8" s="217"/>
      <c r="V8" s="306"/>
      <c r="W8" s="243"/>
      <c r="X8" s="191"/>
      <c r="Y8" s="219"/>
      <c r="Z8" s="226"/>
      <c r="AA8" s="7"/>
      <c r="AB8" s="224"/>
      <c r="AC8" s="219"/>
      <c r="AD8" s="217"/>
      <c r="AE8" s="302"/>
      <c r="AF8" s="253"/>
      <c r="AG8" s="191"/>
      <c r="AH8" s="224"/>
      <c r="AI8" s="219"/>
      <c r="AJ8" s="217"/>
      <c r="AK8" s="241"/>
      <c r="AL8" s="243"/>
      <c r="AM8" s="191"/>
      <c r="AN8" s="219"/>
      <c r="AO8" s="226"/>
      <c r="AR8" s="245"/>
      <c r="AS8" s="219"/>
      <c r="AT8" s="230"/>
      <c r="AU8" s="284"/>
      <c r="AW8" s="245"/>
      <c r="AX8" s="219"/>
      <c r="AY8" s="230"/>
      <c r="AZ8" s="284"/>
      <c r="BC8" s="133">
        <v>3</v>
      </c>
      <c r="BD8" s="134" t="s">
        <v>387</v>
      </c>
      <c r="BE8" s="160">
        <f t="shared" si="0"/>
        <v>0</v>
      </c>
      <c r="BF8" s="135">
        <f t="shared" si="1"/>
        <v>0</v>
      </c>
      <c r="BH8" s="328" t="s">
        <v>29</v>
      </c>
      <c r="BI8" s="329"/>
      <c r="BJ8" s="329"/>
      <c r="BK8" s="169">
        <f>SUM(BK6:BK7)</f>
        <v>0</v>
      </c>
    </row>
    <row r="9" spans="1:63" ht="15" customHeight="1">
      <c r="A9" s="8">
        <v>1</v>
      </c>
      <c r="B9" s="44"/>
      <c r="C9" s="164" t="str">
        <f t="shared" ref="C9:C48" si="2">IF(B9&lt;&gt;"",VLOOKUP(B9,$B$55:$C$129,2,FALSE),IF(D9="","",$F$4))</f>
        <v>西宮BD協会</v>
      </c>
      <c r="D9" s="56" t="s">
        <v>3182</v>
      </c>
      <c r="E9" s="2" t="s">
        <v>3183</v>
      </c>
      <c r="F9" s="2" t="s">
        <v>3254</v>
      </c>
      <c r="G9" s="2" t="s">
        <v>3255</v>
      </c>
      <c r="H9" s="47" t="s">
        <v>162</v>
      </c>
      <c r="I9" s="74"/>
      <c r="J9" s="123">
        <v>1</v>
      </c>
      <c r="K9" s="152" t="str">
        <f>IF(D9="","(未登録)",D9&amp;" "&amp;E9)</f>
        <v>西宮 太郎</v>
      </c>
      <c r="L9" s="17"/>
      <c r="M9" s="212"/>
      <c r="N9" s="21"/>
      <c r="O9" s="214"/>
      <c r="P9" s="140" t="str">
        <f>IF(N9="","",IFERROR(VLOOKUP(N9,$A$9:$K$48,11,FALSE),""))</f>
        <v/>
      </c>
      <c r="Q9" s="141" t="str">
        <f>IF(N9="","",IFERROR(VLOOKUP(N9,$A$9:$K$48,3,FALSE),""))</f>
        <v/>
      </c>
      <c r="R9" s="360" t="str">
        <f t="shared" ref="R9:R48" si="3">IFERROR(IF(Q9="","",IF(COUNTIF($C$55:$C$94,Q9)&gt;=1,"",1)),"")</f>
        <v/>
      </c>
      <c r="S9" s="212"/>
      <c r="T9" s="21"/>
      <c r="U9" s="214"/>
      <c r="V9" s="140" t="str">
        <f t="shared" ref="V9:V28" si="4">IF(T9="","",IFERROR(VLOOKUP(T9,$A$9:$K$48,11,FALSE),""))</f>
        <v/>
      </c>
      <c r="W9" s="141" t="str">
        <f>IF(T9="","",IFERROR(VLOOKUP(T9,$A$9:$K$48,3,FALSE),""))</f>
        <v/>
      </c>
      <c r="X9" s="360" t="str">
        <f t="shared" ref="X9:X48" si="5">IFERROR(IF(W9="","",IF(COUNTIF($C$55:$C$94,W9)&gt;=1,"",1)),"")</f>
        <v/>
      </c>
      <c r="Y9" s="123">
        <v>1</v>
      </c>
      <c r="Z9" s="137" t="str">
        <f>AO9</f>
        <v>西宮 太郎</v>
      </c>
      <c r="AA9" s="16"/>
      <c r="AB9" s="69"/>
      <c r="AC9" s="18"/>
      <c r="AD9" s="174"/>
      <c r="AE9" s="150" t="str">
        <f t="shared" ref="AE9:AE18" si="6">IF(AC9="","",IFERROR(VLOOKUP(AC9,$A$9:$K$48,11,FALSE),""))</f>
        <v/>
      </c>
      <c r="AF9" s="151" t="str">
        <f>IF(AC9="","",IFERROR(VLOOKUP(AC9,$A$9:$K$48,3,FALSE),""))</f>
        <v/>
      </c>
      <c r="AG9" s="360" t="str">
        <f t="shared" ref="AG9:AG28" si="7">IFERROR(IF(AF9="","",IF(COUNTIF($C$55:$C$94,AF9)&gt;=1,"",1)),"")</f>
        <v/>
      </c>
      <c r="AH9" s="212"/>
      <c r="AI9" s="21">
        <v>9</v>
      </c>
      <c r="AJ9" s="214"/>
      <c r="AK9" s="140" t="str">
        <f t="shared" ref="AK9:AK28" si="8">IF(AI9="","",IFERROR(VLOOKUP(AI9,$A$9:$K$48,11,FALSE),""))</f>
        <v>荒尾 直隆</v>
      </c>
      <c r="AL9" s="141" t="str">
        <f>IF(AI9="","",IFERROR(VLOOKUP(AI9,$A$9:$K$48,3,FALSE),""))</f>
        <v>ＤＡＮ・ＤＡＮ・ＤＡＮ</v>
      </c>
      <c r="AM9" s="360" t="str">
        <f t="shared" ref="AM9:AM48" si="9">IFERROR(IF(AL9="","",IF(COUNTIF($C$55:$C$94,AL9)&gt;=1,"",1)),"")</f>
        <v/>
      </c>
      <c r="AN9" s="123">
        <v>1</v>
      </c>
      <c r="AO9" s="137" t="str">
        <f>IF(D9="","(未登録)",D9&amp;" "&amp;E9)</f>
        <v>西宮 太郎</v>
      </c>
      <c r="AR9" s="23" t="s">
        <v>122</v>
      </c>
      <c r="AS9" s="102"/>
      <c r="AT9" s="130" t="str">
        <f t="shared" ref="AT9:AT16" si="10">IF(AS9="","",IFERROR(VLOOKUP(AS9,$A$8:$K$52,11,FALSE),""))</f>
        <v/>
      </c>
      <c r="AU9" s="106"/>
      <c r="AW9" s="23" t="s">
        <v>122</v>
      </c>
      <c r="AX9" s="102"/>
      <c r="AY9" s="130" t="str">
        <f t="shared" ref="AY9:AY16" si="11">IF(AX9="","",IFERROR(VLOOKUP(AX9,$A$8:$K$52,11,FALSE),""))</f>
        <v/>
      </c>
      <c r="AZ9" s="106"/>
      <c r="BC9" s="133">
        <v>4</v>
      </c>
      <c r="BD9" s="134" t="s">
        <v>3239</v>
      </c>
      <c r="BE9" s="160">
        <f t="shared" si="0"/>
        <v>0</v>
      </c>
      <c r="BF9" s="135">
        <f t="shared" si="1"/>
        <v>0</v>
      </c>
      <c r="BH9" s="109"/>
      <c r="BI9" s="6"/>
      <c r="BJ9" s="6"/>
      <c r="BK9" s="110"/>
    </row>
    <row r="10" spans="1:63" ht="15" customHeight="1" thickBot="1">
      <c r="A10" s="9">
        <v>2</v>
      </c>
      <c r="B10" s="45"/>
      <c r="C10" s="165" t="str">
        <f t="shared" si="2"/>
        <v>西宮BD協会</v>
      </c>
      <c r="D10" s="1" t="s">
        <v>3191</v>
      </c>
      <c r="E10" s="1" t="s">
        <v>3184</v>
      </c>
      <c r="F10" s="1" t="s">
        <v>3256</v>
      </c>
      <c r="G10" s="1" t="s">
        <v>3257</v>
      </c>
      <c r="H10" s="48" t="s">
        <v>162</v>
      </c>
      <c r="I10" s="75"/>
      <c r="J10" s="124">
        <v>2</v>
      </c>
      <c r="K10" s="153" t="str">
        <f t="shared" ref="K10:K48" si="12">IF(D10="","(未登録)",D10&amp;" "&amp;E10)</f>
        <v>今津 次郎</v>
      </c>
      <c r="L10" s="5"/>
      <c r="M10" s="213"/>
      <c r="N10" s="22"/>
      <c r="O10" s="215"/>
      <c r="P10" s="142" t="str">
        <f t="shared" ref="P10:P28" si="13">IF(N10="","",IFERROR(VLOOKUP(N10,$A$9:$K$48,11,FALSE),""))</f>
        <v/>
      </c>
      <c r="Q10" s="143" t="str">
        <f>IF(N10="","",IFERROR(VLOOKUP(N10,$A$9:$K$48,3,FALSE),""))</f>
        <v/>
      </c>
      <c r="R10" s="360" t="str">
        <f t="shared" si="3"/>
        <v/>
      </c>
      <c r="S10" s="213"/>
      <c r="T10" s="22"/>
      <c r="U10" s="215"/>
      <c r="V10" s="142" t="str">
        <f t="shared" si="4"/>
        <v/>
      </c>
      <c r="W10" s="143" t="str">
        <f>IF(T10="","",IFERROR(VLOOKUP(T10,$A$9:$K$48,3,FALSE),""))</f>
        <v/>
      </c>
      <c r="X10" s="360" t="str">
        <f t="shared" si="5"/>
        <v/>
      </c>
      <c r="Y10" s="124">
        <v>2</v>
      </c>
      <c r="Z10" s="138" t="str">
        <f t="shared" ref="Z10:Z48" si="14">IF(D10="","(未登録)",D10&amp;" "&amp;E10)</f>
        <v>今津 次郎</v>
      </c>
      <c r="AA10" s="16"/>
      <c r="AB10" s="69"/>
      <c r="AC10" s="19"/>
      <c r="AD10" s="174"/>
      <c r="AE10" s="146" t="str">
        <f t="shared" si="6"/>
        <v/>
      </c>
      <c r="AF10" s="147" t="str">
        <f t="shared" ref="AF10:AF18" si="15">IF(AC10="","",IFERROR(VLOOKUP(AC10,$A$9:$K$48,3,FALSE),""))</f>
        <v/>
      </c>
      <c r="AG10" s="360" t="str">
        <f t="shared" si="7"/>
        <v/>
      </c>
      <c r="AH10" s="213"/>
      <c r="AI10" s="22">
        <v>10</v>
      </c>
      <c r="AJ10" s="215"/>
      <c r="AK10" s="142" t="str">
        <f t="shared" si="8"/>
        <v>飯島 陸</v>
      </c>
      <c r="AL10" s="143" t="str">
        <f>IF(AI10="","",IFERROR(VLOOKUP(AI10,$A$9:$K$48,3,FALSE),""))</f>
        <v>ＤＡＮ・ＤＡＮ・ＤＡＮ</v>
      </c>
      <c r="AM10" s="360" t="str">
        <f t="shared" si="9"/>
        <v/>
      </c>
      <c r="AN10" s="124">
        <v>2</v>
      </c>
      <c r="AO10" s="138" t="str">
        <f t="shared" ref="AO10:AO48" si="16">IF(D10="","(未登録)",D10&amp;" "&amp;E10)</f>
        <v>今津 次郎</v>
      </c>
      <c r="AR10" s="23" t="s">
        <v>123</v>
      </c>
      <c r="AS10" s="102"/>
      <c r="AT10" s="130" t="str">
        <f t="shared" si="10"/>
        <v/>
      </c>
      <c r="AU10" s="106"/>
      <c r="AW10" s="23" t="s">
        <v>123</v>
      </c>
      <c r="AX10" s="102"/>
      <c r="AY10" s="130" t="str">
        <f t="shared" si="11"/>
        <v/>
      </c>
      <c r="AZ10" s="106"/>
      <c r="BC10" s="133">
        <v>5</v>
      </c>
      <c r="BD10" s="168" t="s">
        <v>388</v>
      </c>
      <c r="BE10" s="160">
        <f>COUNTIFS($S$9:$S$48,BD10)</f>
        <v>0</v>
      </c>
      <c r="BF10" s="135">
        <f t="shared" si="1"/>
        <v>0</v>
      </c>
      <c r="BH10" s="109"/>
      <c r="BI10" s="6"/>
      <c r="BJ10" s="6"/>
      <c r="BK10" s="110"/>
    </row>
    <row r="11" spans="1:63" ht="15" customHeight="1">
      <c r="A11" s="9">
        <v>3</v>
      </c>
      <c r="B11" s="45"/>
      <c r="C11" s="165" t="str">
        <f t="shared" si="2"/>
        <v>西宮BD協会</v>
      </c>
      <c r="D11" s="1" t="s">
        <v>3192</v>
      </c>
      <c r="E11" s="1" t="s">
        <v>3185</v>
      </c>
      <c r="F11" s="1" t="s">
        <v>3258</v>
      </c>
      <c r="G11" s="1" t="s">
        <v>3259</v>
      </c>
      <c r="H11" s="48" t="s">
        <v>162</v>
      </c>
      <c r="I11" s="75"/>
      <c r="J11" s="124">
        <v>3</v>
      </c>
      <c r="K11" s="153" t="str">
        <f t="shared" si="12"/>
        <v>夙川 三郎</v>
      </c>
      <c r="L11" s="5"/>
      <c r="M11" s="212"/>
      <c r="N11" s="21"/>
      <c r="O11" s="214"/>
      <c r="P11" s="140" t="str">
        <f t="shared" si="13"/>
        <v/>
      </c>
      <c r="Q11" s="141" t="str">
        <f t="shared" ref="Q11:Q28" si="17">IF(N11="","",IFERROR(VLOOKUP(N11,$A$9:$K$48,3,FALSE),""))</f>
        <v/>
      </c>
      <c r="R11" s="360" t="str">
        <f t="shared" si="3"/>
        <v/>
      </c>
      <c r="S11" s="212"/>
      <c r="T11" s="21"/>
      <c r="U11" s="214"/>
      <c r="V11" s="140" t="str">
        <f t="shared" si="4"/>
        <v/>
      </c>
      <c r="W11" s="141" t="str">
        <f t="shared" ref="W11:W28" si="18">IF(T11="","",IFERROR(VLOOKUP(T11,$A$9:$K$48,3,FALSE),""))</f>
        <v/>
      </c>
      <c r="X11" s="360" t="str">
        <f t="shared" si="5"/>
        <v/>
      </c>
      <c r="Y11" s="124">
        <v>3</v>
      </c>
      <c r="Z11" s="138" t="str">
        <f t="shared" si="14"/>
        <v>夙川 三郎</v>
      </c>
      <c r="AA11" s="16"/>
      <c r="AB11" s="69"/>
      <c r="AC11" s="19"/>
      <c r="AD11" s="174"/>
      <c r="AE11" s="146" t="str">
        <f t="shared" si="6"/>
        <v/>
      </c>
      <c r="AF11" s="147" t="str">
        <f t="shared" si="15"/>
        <v/>
      </c>
      <c r="AG11" s="360" t="str">
        <f t="shared" si="7"/>
        <v/>
      </c>
      <c r="AH11" s="212"/>
      <c r="AI11" s="21"/>
      <c r="AJ11" s="214"/>
      <c r="AK11" s="140" t="str">
        <f t="shared" si="8"/>
        <v/>
      </c>
      <c r="AL11" s="141" t="str">
        <f t="shared" ref="AL11:AL28" si="19">IF(AI11="","",IFERROR(VLOOKUP(AI11,$A$9:$K$48,3,FALSE),""))</f>
        <v/>
      </c>
      <c r="AM11" s="360" t="str">
        <f t="shared" si="9"/>
        <v/>
      </c>
      <c r="AN11" s="124">
        <v>3</v>
      </c>
      <c r="AO11" s="138" t="str">
        <f t="shared" si="16"/>
        <v>夙川 三郎</v>
      </c>
      <c r="AR11" s="23" t="s">
        <v>124</v>
      </c>
      <c r="AS11" s="102"/>
      <c r="AT11" s="130" t="str">
        <f t="shared" si="10"/>
        <v/>
      </c>
      <c r="AU11" s="106"/>
      <c r="AW11" s="23" t="s">
        <v>124</v>
      </c>
      <c r="AX11" s="102"/>
      <c r="AY11" s="130" t="str">
        <f t="shared" si="11"/>
        <v/>
      </c>
      <c r="AZ11" s="106"/>
      <c r="BC11" s="133">
        <v>6</v>
      </c>
      <c r="BD11" s="168" t="s">
        <v>392</v>
      </c>
      <c r="BE11" s="160">
        <f t="shared" ref="BE11:BE13" si="20">COUNTIFS($S$9:$S$48,BD11)</f>
        <v>0</v>
      </c>
      <c r="BF11" s="135">
        <f t="shared" si="1"/>
        <v>0</v>
      </c>
      <c r="BH11" s="109"/>
      <c r="BI11" s="6"/>
      <c r="BJ11" s="6"/>
      <c r="BK11" s="110"/>
    </row>
    <row r="12" spans="1:63" ht="15" customHeight="1" thickBot="1">
      <c r="A12" s="9">
        <v>4</v>
      </c>
      <c r="B12" s="45"/>
      <c r="C12" s="165" t="str">
        <f t="shared" si="2"/>
        <v>西宮BD協会</v>
      </c>
      <c r="D12" s="1" t="s">
        <v>3193</v>
      </c>
      <c r="E12" s="1" t="s">
        <v>3186</v>
      </c>
      <c r="F12" s="1" t="s">
        <v>3260</v>
      </c>
      <c r="G12" s="1" t="s">
        <v>3261</v>
      </c>
      <c r="H12" s="48" t="s">
        <v>162</v>
      </c>
      <c r="I12" s="75"/>
      <c r="J12" s="124">
        <v>4</v>
      </c>
      <c r="K12" s="153" t="str">
        <f t="shared" si="12"/>
        <v>仁川 四郎</v>
      </c>
      <c r="L12" s="5"/>
      <c r="M12" s="213"/>
      <c r="N12" s="22"/>
      <c r="O12" s="215"/>
      <c r="P12" s="142" t="str">
        <f t="shared" si="13"/>
        <v/>
      </c>
      <c r="Q12" s="143" t="str">
        <f t="shared" si="17"/>
        <v/>
      </c>
      <c r="R12" s="360" t="str">
        <f t="shared" si="3"/>
        <v/>
      </c>
      <c r="S12" s="213"/>
      <c r="T12" s="22"/>
      <c r="U12" s="215"/>
      <c r="V12" s="142" t="str">
        <f t="shared" si="4"/>
        <v/>
      </c>
      <c r="W12" s="143" t="str">
        <f t="shared" si="18"/>
        <v/>
      </c>
      <c r="X12" s="360" t="str">
        <f t="shared" si="5"/>
        <v/>
      </c>
      <c r="Y12" s="124">
        <v>4</v>
      </c>
      <c r="Z12" s="138" t="str">
        <f t="shared" si="14"/>
        <v>仁川 四郎</v>
      </c>
      <c r="AA12" s="16"/>
      <c r="AB12" s="69"/>
      <c r="AC12" s="19"/>
      <c r="AD12" s="174"/>
      <c r="AE12" s="146" t="str">
        <f t="shared" si="6"/>
        <v/>
      </c>
      <c r="AF12" s="147" t="str">
        <f t="shared" si="15"/>
        <v/>
      </c>
      <c r="AG12" s="360" t="str">
        <f t="shared" si="7"/>
        <v/>
      </c>
      <c r="AH12" s="213"/>
      <c r="AI12" s="22"/>
      <c r="AJ12" s="215"/>
      <c r="AK12" s="142" t="str">
        <f t="shared" si="8"/>
        <v/>
      </c>
      <c r="AL12" s="143" t="str">
        <f t="shared" si="19"/>
        <v/>
      </c>
      <c r="AM12" s="360" t="str">
        <f t="shared" si="9"/>
        <v/>
      </c>
      <c r="AN12" s="124">
        <v>4</v>
      </c>
      <c r="AO12" s="138" t="str">
        <f t="shared" si="16"/>
        <v>仁川 四郎</v>
      </c>
      <c r="AR12" s="23" t="s">
        <v>125</v>
      </c>
      <c r="AS12" s="102"/>
      <c r="AT12" s="130" t="str">
        <f t="shared" si="10"/>
        <v/>
      </c>
      <c r="AU12" s="106"/>
      <c r="AW12" s="23" t="s">
        <v>125</v>
      </c>
      <c r="AX12" s="102"/>
      <c r="AY12" s="130" t="str">
        <f t="shared" si="11"/>
        <v/>
      </c>
      <c r="AZ12" s="106"/>
      <c r="BC12" s="133">
        <v>7</v>
      </c>
      <c r="BD12" s="168" t="s">
        <v>131</v>
      </c>
      <c r="BE12" s="160">
        <f t="shared" si="20"/>
        <v>0</v>
      </c>
      <c r="BF12" s="135">
        <f t="shared" si="1"/>
        <v>0</v>
      </c>
    </row>
    <row r="13" spans="1:63" ht="15" customHeight="1">
      <c r="A13" s="9">
        <v>5</v>
      </c>
      <c r="B13" s="45"/>
      <c r="C13" s="165" t="str">
        <f t="shared" si="2"/>
        <v>西宮BD協会</v>
      </c>
      <c r="D13" s="1" t="s">
        <v>3182</v>
      </c>
      <c r="E13" s="1" t="s">
        <v>3187</v>
      </c>
      <c r="F13" s="1" t="s">
        <v>3254</v>
      </c>
      <c r="G13" s="1" t="s">
        <v>3262</v>
      </c>
      <c r="H13" s="48" t="s">
        <v>267</v>
      </c>
      <c r="I13" s="75"/>
      <c r="J13" s="124">
        <v>5</v>
      </c>
      <c r="K13" s="153" t="str">
        <f t="shared" si="12"/>
        <v>西宮 花子</v>
      </c>
      <c r="L13" s="5"/>
      <c r="M13" s="212"/>
      <c r="N13" s="21"/>
      <c r="O13" s="214"/>
      <c r="P13" s="140" t="str">
        <f t="shared" si="13"/>
        <v/>
      </c>
      <c r="Q13" s="141" t="str">
        <f t="shared" si="17"/>
        <v/>
      </c>
      <c r="R13" s="360" t="str">
        <f t="shared" si="3"/>
        <v/>
      </c>
      <c r="S13" s="212"/>
      <c r="T13" s="21"/>
      <c r="U13" s="214"/>
      <c r="V13" s="140" t="str">
        <f t="shared" si="4"/>
        <v/>
      </c>
      <c r="W13" s="141" t="str">
        <f t="shared" si="18"/>
        <v/>
      </c>
      <c r="X13" s="360" t="str">
        <f t="shared" si="5"/>
        <v/>
      </c>
      <c r="Y13" s="124">
        <v>5</v>
      </c>
      <c r="Z13" s="138" t="str">
        <f t="shared" si="14"/>
        <v>西宮 花子</v>
      </c>
      <c r="AA13" s="16"/>
      <c r="AB13" s="69"/>
      <c r="AC13" s="19"/>
      <c r="AD13" s="174"/>
      <c r="AE13" s="146" t="str">
        <f t="shared" si="6"/>
        <v/>
      </c>
      <c r="AF13" s="147" t="str">
        <f t="shared" si="15"/>
        <v/>
      </c>
      <c r="AG13" s="360" t="str">
        <f t="shared" si="7"/>
        <v/>
      </c>
      <c r="AH13" s="212"/>
      <c r="AI13" s="21"/>
      <c r="AJ13" s="214"/>
      <c r="AK13" s="140" t="str">
        <f t="shared" si="8"/>
        <v/>
      </c>
      <c r="AL13" s="141" t="str">
        <f t="shared" si="19"/>
        <v/>
      </c>
      <c r="AM13" s="360" t="str">
        <f t="shared" si="9"/>
        <v/>
      </c>
      <c r="AN13" s="124">
        <v>5</v>
      </c>
      <c r="AO13" s="138" t="str">
        <f t="shared" si="16"/>
        <v>西宮 花子</v>
      </c>
      <c r="AR13" s="23" t="s">
        <v>126</v>
      </c>
      <c r="AS13" s="102"/>
      <c r="AT13" s="130" t="str">
        <f t="shared" si="10"/>
        <v/>
      </c>
      <c r="AU13" s="106"/>
      <c r="AW13" s="23" t="s">
        <v>126</v>
      </c>
      <c r="AX13" s="102"/>
      <c r="AY13" s="130" t="str">
        <f t="shared" si="11"/>
        <v/>
      </c>
      <c r="AZ13" s="106"/>
      <c r="BC13" s="133">
        <v>8</v>
      </c>
      <c r="BD13" s="168" t="s">
        <v>3240</v>
      </c>
      <c r="BE13" s="160">
        <f t="shared" si="20"/>
        <v>0</v>
      </c>
      <c r="BF13" s="135">
        <f t="shared" si="1"/>
        <v>0</v>
      </c>
      <c r="BH13" s="112"/>
      <c r="BI13" s="354" t="s">
        <v>156</v>
      </c>
      <c r="BJ13" s="355"/>
      <c r="BK13" s="356"/>
    </row>
    <row r="14" spans="1:63" ht="15" customHeight="1" thickBot="1">
      <c r="A14" s="9">
        <v>6</v>
      </c>
      <c r="B14" s="45"/>
      <c r="C14" s="165" t="str">
        <f t="shared" si="2"/>
        <v>西宮BD協会</v>
      </c>
      <c r="D14" s="1" t="s">
        <v>3191</v>
      </c>
      <c r="E14" s="1" t="s">
        <v>3188</v>
      </c>
      <c r="F14" s="1" t="s">
        <v>3256</v>
      </c>
      <c r="G14" s="1" t="s">
        <v>3263</v>
      </c>
      <c r="H14" s="48" t="s">
        <v>267</v>
      </c>
      <c r="I14" s="75"/>
      <c r="J14" s="124">
        <v>6</v>
      </c>
      <c r="K14" s="153" t="str">
        <f t="shared" si="12"/>
        <v>今津 月子</v>
      </c>
      <c r="L14" s="5"/>
      <c r="M14" s="213"/>
      <c r="N14" s="22"/>
      <c r="O14" s="215"/>
      <c r="P14" s="142" t="str">
        <f t="shared" si="13"/>
        <v/>
      </c>
      <c r="Q14" s="143" t="str">
        <f t="shared" si="17"/>
        <v/>
      </c>
      <c r="R14" s="360" t="str">
        <f t="shared" si="3"/>
        <v/>
      </c>
      <c r="S14" s="213"/>
      <c r="T14" s="22"/>
      <c r="U14" s="215"/>
      <c r="V14" s="142" t="str">
        <f t="shared" si="4"/>
        <v/>
      </c>
      <c r="W14" s="143" t="str">
        <f t="shared" si="18"/>
        <v/>
      </c>
      <c r="X14" s="360" t="str">
        <f t="shared" si="5"/>
        <v/>
      </c>
      <c r="Y14" s="124">
        <v>6</v>
      </c>
      <c r="Z14" s="138" t="str">
        <f t="shared" si="14"/>
        <v>今津 月子</v>
      </c>
      <c r="AA14" s="16"/>
      <c r="AB14" s="69"/>
      <c r="AC14" s="19"/>
      <c r="AD14" s="174"/>
      <c r="AE14" s="146" t="str">
        <f t="shared" si="6"/>
        <v/>
      </c>
      <c r="AF14" s="147" t="str">
        <f t="shared" si="15"/>
        <v/>
      </c>
      <c r="AG14" s="360" t="str">
        <f t="shared" si="7"/>
        <v/>
      </c>
      <c r="AH14" s="213"/>
      <c r="AI14" s="22"/>
      <c r="AJ14" s="215"/>
      <c r="AK14" s="142" t="str">
        <f t="shared" si="8"/>
        <v/>
      </c>
      <c r="AL14" s="143" t="str">
        <f t="shared" si="19"/>
        <v/>
      </c>
      <c r="AM14" s="360" t="str">
        <f t="shared" si="9"/>
        <v/>
      </c>
      <c r="AN14" s="124">
        <v>6</v>
      </c>
      <c r="AO14" s="138" t="str">
        <f t="shared" si="16"/>
        <v>今津 月子</v>
      </c>
      <c r="AR14" s="23" t="s">
        <v>127</v>
      </c>
      <c r="AS14" s="102"/>
      <c r="AT14" s="130" t="str">
        <f t="shared" si="10"/>
        <v/>
      </c>
      <c r="AU14" s="106"/>
      <c r="AW14" s="23" t="s">
        <v>127</v>
      </c>
      <c r="AX14" s="102"/>
      <c r="AY14" s="130" t="str">
        <f t="shared" si="11"/>
        <v/>
      </c>
      <c r="AZ14" s="106"/>
      <c r="BC14" s="133">
        <v>9</v>
      </c>
      <c r="BD14" s="168"/>
      <c r="BE14" s="160">
        <f>COUNTIFS(S13:S52,BD14)</f>
        <v>0</v>
      </c>
      <c r="BF14" s="135">
        <f t="shared" si="1"/>
        <v>0</v>
      </c>
      <c r="BH14" s="112"/>
      <c r="BI14" s="357"/>
      <c r="BJ14" s="358"/>
      <c r="BK14" s="359"/>
    </row>
    <row r="15" spans="1:63" ht="15" customHeight="1">
      <c r="A15" s="9">
        <v>7</v>
      </c>
      <c r="B15" s="45"/>
      <c r="C15" s="165" t="str">
        <f t="shared" si="2"/>
        <v>西宮BD協会</v>
      </c>
      <c r="D15" s="1" t="s">
        <v>3192</v>
      </c>
      <c r="E15" s="1" t="s">
        <v>3189</v>
      </c>
      <c r="F15" s="1" t="s">
        <v>3258</v>
      </c>
      <c r="G15" s="1" t="s">
        <v>454</v>
      </c>
      <c r="H15" s="48" t="s">
        <v>267</v>
      </c>
      <c r="I15" s="75"/>
      <c r="J15" s="124">
        <v>7</v>
      </c>
      <c r="K15" s="153" t="str">
        <f t="shared" si="12"/>
        <v>夙川 雪子</v>
      </c>
      <c r="L15" s="5"/>
      <c r="M15" s="212"/>
      <c r="N15" s="21"/>
      <c r="O15" s="214"/>
      <c r="P15" s="140" t="str">
        <f t="shared" si="13"/>
        <v/>
      </c>
      <c r="Q15" s="141" t="str">
        <f t="shared" si="17"/>
        <v/>
      </c>
      <c r="R15" s="360" t="str">
        <f t="shared" si="3"/>
        <v/>
      </c>
      <c r="S15" s="212"/>
      <c r="T15" s="21"/>
      <c r="U15" s="214"/>
      <c r="V15" s="140" t="str">
        <f t="shared" si="4"/>
        <v/>
      </c>
      <c r="W15" s="141" t="str">
        <f t="shared" si="18"/>
        <v/>
      </c>
      <c r="X15" s="360" t="str">
        <f t="shared" si="5"/>
        <v/>
      </c>
      <c r="Y15" s="124">
        <v>7</v>
      </c>
      <c r="Z15" s="138" t="str">
        <f t="shared" si="14"/>
        <v>夙川 雪子</v>
      </c>
      <c r="AA15" s="16"/>
      <c r="AB15" s="69"/>
      <c r="AC15" s="19"/>
      <c r="AD15" s="174"/>
      <c r="AE15" s="146" t="str">
        <f t="shared" si="6"/>
        <v/>
      </c>
      <c r="AF15" s="147" t="str">
        <f t="shared" si="15"/>
        <v/>
      </c>
      <c r="AG15" s="360" t="str">
        <f t="shared" si="7"/>
        <v/>
      </c>
      <c r="AH15" s="212"/>
      <c r="AI15" s="21"/>
      <c r="AJ15" s="214"/>
      <c r="AK15" s="140" t="str">
        <f t="shared" si="8"/>
        <v/>
      </c>
      <c r="AL15" s="141" t="str">
        <f t="shared" si="19"/>
        <v/>
      </c>
      <c r="AM15" s="360" t="str">
        <f t="shared" si="9"/>
        <v/>
      </c>
      <c r="AN15" s="124">
        <v>7</v>
      </c>
      <c r="AO15" s="138" t="str">
        <f t="shared" si="16"/>
        <v>夙川 雪子</v>
      </c>
      <c r="AR15" s="23" t="s">
        <v>128</v>
      </c>
      <c r="AS15" s="102"/>
      <c r="AT15" s="130" t="str">
        <f t="shared" si="10"/>
        <v/>
      </c>
      <c r="AU15" s="106"/>
      <c r="AW15" s="23" t="s">
        <v>128</v>
      </c>
      <c r="AX15" s="102"/>
      <c r="AY15" s="130" t="str">
        <f t="shared" si="11"/>
        <v/>
      </c>
      <c r="AZ15" s="106"/>
      <c r="BC15" s="133">
        <v>10</v>
      </c>
      <c r="BD15" s="168" t="s">
        <v>389</v>
      </c>
      <c r="BE15" s="160">
        <f>COUNTIFS($AH$9:$AH$48,BD15)</f>
        <v>0</v>
      </c>
      <c r="BF15" s="135">
        <f t="shared" si="1"/>
        <v>0</v>
      </c>
      <c r="BH15" s="5"/>
      <c r="BI15" s="336" t="s">
        <v>155</v>
      </c>
      <c r="BJ15" s="337"/>
      <c r="BK15" s="176" t="s">
        <v>394</v>
      </c>
    </row>
    <row r="16" spans="1:63" ht="15" customHeight="1" thickBot="1">
      <c r="A16" s="9">
        <v>8</v>
      </c>
      <c r="B16" s="45"/>
      <c r="C16" s="165" t="str">
        <f t="shared" si="2"/>
        <v>西宮BD協会</v>
      </c>
      <c r="D16" s="1" t="s">
        <v>3193</v>
      </c>
      <c r="E16" s="1" t="s">
        <v>987</v>
      </c>
      <c r="F16" s="1" t="s">
        <v>3260</v>
      </c>
      <c r="G16" s="1" t="s">
        <v>988</v>
      </c>
      <c r="H16" s="48" t="s">
        <v>267</v>
      </c>
      <c r="I16" s="75"/>
      <c r="J16" s="124">
        <v>8</v>
      </c>
      <c r="K16" s="153" t="str">
        <f t="shared" si="12"/>
        <v>仁川 良子</v>
      </c>
      <c r="L16" s="5"/>
      <c r="M16" s="213"/>
      <c r="N16" s="22"/>
      <c r="O16" s="215"/>
      <c r="P16" s="142" t="str">
        <f t="shared" si="13"/>
        <v/>
      </c>
      <c r="Q16" s="143" t="str">
        <f t="shared" si="17"/>
        <v/>
      </c>
      <c r="R16" s="360" t="str">
        <f t="shared" si="3"/>
        <v/>
      </c>
      <c r="S16" s="213"/>
      <c r="T16" s="22"/>
      <c r="U16" s="215"/>
      <c r="V16" s="142" t="str">
        <f t="shared" si="4"/>
        <v/>
      </c>
      <c r="W16" s="143" t="str">
        <f t="shared" si="18"/>
        <v/>
      </c>
      <c r="X16" s="360" t="str">
        <f t="shared" si="5"/>
        <v/>
      </c>
      <c r="Y16" s="124">
        <v>8</v>
      </c>
      <c r="Z16" s="138" t="str">
        <f t="shared" si="14"/>
        <v>仁川 良子</v>
      </c>
      <c r="AA16" s="16"/>
      <c r="AB16" s="69"/>
      <c r="AC16" s="19"/>
      <c r="AD16" s="174"/>
      <c r="AE16" s="146" t="str">
        <f t="shared" si="6"/>
        <v/>
      </c>
      <c r="AF16" s="147" t="str">
        <f t="shared" si="15"/>
        <v/>
      </c>
      <c r="AG16" s="360" t="str">
        <f t="shared" si="7"/>
        <v/>
      </c>
      <c r="AH16" s="213"/>
      <c r="AI16" s="22"/>
      <c r="AJ16" s="215"/>
      <c r="AK16" s="142" t="str">
        <f t="shared" si="8"/>
        <v/>
      </c>
      <c r="AL16" s="143" t="str">
        <f t="shared" si="19"/>
        <v/>
      </c>
      <c r="AM16" s="360" t="str">
        <f t="shared" si="9"/>
        <v/>
      </c>
      <c r="AN16" s="124">
        <v>8</v>
      </c>
      <c r="AO16" s="138" t="str">
        <f t="shared" si="16"/>
        <v>仁川 良子</v>
      </c>
      <c r="AR16" s="23" t="s">
        <v>129</v>
      </c>
      <c r="AS16" s="102"/>
      <c r="AT16" s="130" t="str">
        <f t="shared" si="10"/>
        <v/>
      </c>
      <c r="AU16" s="106"/>
      <c r="AW16" s="23" t="s">
        <v>129</v>
      </c>
      <c r="AX16" s="102"/>
      <c r="AY16" s="130" t="str">
        <f t="shared" si="11"/>
        <v/>
      </c>
      <c r="AZ16" s="106"/>
      <c r="BC16" s="133">
        <v>11</v>
      </c>
      <c r="BD16" s="168" t="s">
        <v>390</v>
      </c>
      <c r="BE16" s="160">
        <f t="shared" ref="BE16:BE17" si="21">COUNTIFS($AH$9:$AH$48,BD16)</f>
        <v>0</v>
      </c>
      <c r="BF16" s="135">
        <f t="shared" si="1"/>
        <v>0</v>
      </c>
      <c r="BH16" s="112"/>
      <c r="BI16" s="338" t="s">
        <v>148</v>
      </c>
      <c r="BJ16" s="339"/>
      <c r="BK16" s="128" t="s">
        <v>147</v>
      </c>
    </row>
    <row r="17" spans="1:63" ht="15" customHeight="1" thickBot="1">
      <c r="A17" s="9">
        <v>9</v>
      </c>
      <c r="B17" s="45">
        <v>12</v>
      </c>
      <c r="C17" s="165" t="str">
        <f t="shared" si="2"/>
        <v>ＤＡＮ・ＤＡＮ・ＤＡＮ</v>
      </c>
      <c r="D17" s="1" t="s">
        <v>158</v>
      </c>
      <c r="E17" s="1" t="s">
        <v>159</v>
      </c>
      <c r="F17" s="1" t="s">
        <v>160</v>
      </c>
      <c r="G17" s="1" t="s">
        <v>161</v>
      </c>
      <c r="H17" s="48" t="s">
        <v>162</v>
      </c>
      <c r="I17" s="75"/>
      <c r="J17" s="124">
        <v>9</v>
      </c>
      <c r="K17" s="153" t="str">
        <f t="shared" si="12"/>
        <v>荒尾 直隆</v>
      </c>
      <c r="L17" s="5"/>
      <c r="M17" s="212"/>
      <c r="N17" s="21"/>
      <c r="O17" s="214"/>
      <c r="P17" s="140" t="str">
        <f t="shared" si="13"/>
        <v/>
      </c>
      <c r="Q17" s="141" t="str">
        <f t="shared" si="17"/>
        <v/>
      </c>
      <c r="R17" s="360" t="str">
        <f t="shared" si="3"/>
        <v/>
      </c>
      <c r="S17" s="212"/>
      <c r="T17" s="21"/>
      <c r="U17" s="214"/>
      <c r="V17" s="140" t="str">
        <f t="shared" si="4"/>
        <v/>
      </c>
      <c r="W17" s="141" t="str">
        <f t="shared" si="18"/>
        <v/>
      </c>
      <c r="X17" s="360" t="str">
        <f t="shared" si="5"/>
        <v/>
      </c>
      <c r="Y17" s="124">
        <v>9</v>
      </c>
      <c r="Z17" s="138" t="str">
        <f t="shared" si="14"/>
        <v>荒尾 直隆</v>
      </c>
      <c r="AA17" s="16"/>
      <c r="AB17" s="69"/>
      <c r="AC17" s="19"/>
      <c r="AD17" s="174"/>
      <c r="AE17" s="146" t="str">
        <f t="shared" si="6"/>
        <v/>
      </c>
      <c r="AF17" s="147" t="str">
        <f t="shared" si="15"/>
        <v/>
      </c>
      <c r="AG17" s="360" t="str">
        <f t="shared" si="7"/>
        <v/>
      </c>
      <c r="AH17" s="212"/>
      <c r="AI17" s="21"/>
      <c r="AJ17" s="214"/>
      <c r="AK17" s="140" t="str">
        <f t="shared" si="8"/>
        <v/>
      </c>
      <c r="AL17" s="141" t="str">
        <f t="shared" si="19"/>
        <v/>
      </c>
      <c r="AM17" s="360" t="str">
        <f t="shared" si="9"/>
        <v/>
      </c>
      <c r="AN17" s="124">
        <v>9</v>
      </c>
      <c r="AO17" s="138" t="str">
        <f t="shared" si="16"/>
        <v>荒尾 直隆</v>
      </c>
      <c r="AR17" s="23"/>
      <c r="AS17" s="126"/>
      <c r="AT17" s="130" t="str">
        <f t="shared" ref="AT17:AT19" si="22">IF(AS17="","",IFERROR(VLOOKUP(AS17,$A$8:$K$52,11,FALSE),""))</f>
        <v/>
      </c>
      <c r="AU17" s="106"/>
      <c r="AW17" s="23"/>
      <c r="AX17" s="126"/>
      <c r="AY17" s="130" t="str">
        <f t="shared" ref="AY17:AY19" si="23">IF(AX17="","",IFERROR(VLOOKUP(AX17,$A$8:$K$52,11,FALSE),""))</f>
        <v/>
      </c>
      <c r="AZ17" s="106"/>
      <c r="BC17" s="133">
        <v>12</v>
      </c>
      <c r="BD17" s="168" t="s">
        <v>391</v>
      </c>
      <c r="BE17" s="160">
        <f t="shared" si="21"/>
        <v>0</v>
      </c>
      <c r="BF17" s="135">
        <f t="shared" si="1"/>
        <v>0</v>
      </c>
      <c r="BH17" s="112"/>
      <c r="BI17" s="340" t="s">
        <v>149</v>
      </c>
      <c r="BJ17" s="341"/>
      <c r="BK17" s="129" t="s">
        <v>150</v>
      </c>
    </row>
    <row r="18" spans="1:63" ht="15" customHeight="1" thickBot="1">
      <c r="A18" s="9">
        <v>10</v>
      </c>
      <c r="B18" s="45">
        <v>12</v>
      </c>
      <c r="C18" s="165" t="str">
        <f t="shared" si="2"/>
        <v>ＤＡＮ・ＤＡＮ・ＤＡＮ</v>
      </c>
      <c r="D18" s="1" t="s">
        <v>363</v>
      </c>
      <c r="E18" s="1" t="s">
        <v>364</v>
      </c>
      <c r="F18" s="1" t="s">
        <v>365</v>
      </c>
      <c r="G18" s="1" t="s">
        <v>366</v>
      </c>
      <c r="H18" s="48" t="s">
        <v>162</v>
      </c>
      <c r="I18" s="75"/>
      <c r="J18" s="124">
        <v>10</v>
      </c>
      <c r="K18" s="153" t="str">
        <f t="shared" si="12"/>
        <v>飯島 陸</v>
      </c>
      <c r="L18" s="5"/>
      <c r="M18" s="213"/>
      <c r="N18" s="22"/>
      <c r="O18" s="215"/>
      <c r="P18" s="142" t="str">
        <f t="shared" si="13"/>
        <v/>
      </c>
      <c r="Q18" s="143" t="str">
        <f t="shared" si="17"/>
        <v/>
      </c>
      <c r="R18" s="360" t="str">
        <f t="shared" si="3"/>
        <v/>
      </c>
      <c r="S18" s="213"/>
      <c r="T18" s="22"/>
      <c r="U18" s="215"/>
      <c r="V18" s="142" t="str">
        <f t="shared" si="4"/>
        <v/>
      </c>
      <c r="W18" s="143" t="str">
        <f t="shared" si="18"/>
        <v/>
      </c>
      <c r="X18" s="360" t="str">
        <f t="shared" si="5"/>
        <v/>
      </c>
      <c r="Y18" s="124">
        <v>10</v>
      </c>
      <c r="Z18" s="138" t="str">
        <f t="shared" si="14"/>
        <v>飯島 陸</v>
      </c>
      <c r="AA18" s="16"/>
      <c r="AB18" s="69"/>
      <c r="AC18" s="19"/>
      <c r="AD18" s="174"/>
      <c r="AE18" s="146" t="str">
        <f t="shared" si="6"/>
        <v/>
      </c>
      <c r="AF18" s="147" t="str">
        <f t="shared" si="15"/>
        <v/>
      </c>
      <c r="AG18" s="360" t="str">
        <f t="shared" si="7"/>
        <v/>
      </c>
      <c r="AH18" s="213"/>
      <c r="AI18" s="22"/>
      <c r="AJ18" s="215"/>
      <c r="AK18" s="142" t="str">
        <f t="shared" si="8"/>
        <v/>
      </c>
      <c r="AL18" s="143" t="str">
        <f t="shared" si="19"/>
        <v/>
      </c>
      <c r="AM18" s="360" t="str">
        <f t="shared" si="9"/>
        <v/>
      </c>
      <c r="AN18" s="124">
        <v>10</v>
      </c>
      <c r="AO18" s="138" t="str">
        <f t="shared" si="16"/>
        <v>飯島 陸</v>
      </c>
      <c r="AR18" s="103"/>
      <c r="AS18" s="127"/>
      <c r="AT18" s="131" t="str">
        <f t="shared" si="22"/>
        <v/>
      </c>
      <c r="AU18" s="107"/>
      <c r="AW18" s="103"/>
      <c r="AX18" s="127"/>
      <c r="AY18" s="131" t="str">
        <f t="shared" si="23"/>
        <v/>
      </c>
      <c r="AZ18" s="107"/>
      <c r="BC18" s="133">
        <v>13</v>
      </c>
      <c r="BD18" s="168" t="s">
        <v>3242</v>
      </c>
      <c r="BE18" s="160">
        <f t="shared" ref="BE18" si="24">COUNTIFS(AH12:AH51,BD18)</f>
        <v>0</v>
      </c>
      <c r="BF18" s="135">
        <f t="shared" si="1"/>
        <v>0</v>
      </c>
      <c r="BH18" s="112"/>
    </row>
    <row r="19" spans="1:63" ht="15" customHeight="1" thickBot="1">
      <c r="A19" s="9">
        <v>11</v>
      </c>
      <c r="B19" s="45">
        <v>2</v>
      </c>
      <c r="C19" s="165" t="str">
        <f t="shared" si="2"/>
        <v>ＧＯＧＯ</v>
      </c>
      <c r="D19" s="1" t="s">
        <v>504</v>
      </c>
      <c r="E19" s="1" t="s">
        <v>505</v>
      </c>
      <c r="F19" s="1" t="s">
        <v>506</v>
      </c>
      <c r="G19" s="1" t="s">
        <v>507</v>
      </c>
      <c r="H19" s="48" t="s">
        <v>267</v>
      </c>
      <c r="I19" s="75"/>
      <c r="J19" s="124">
        <v>11</v>
      </c>
      <c r="K19" s="153" t="str">
        <f t="shared" si="12"/>
        <v>青野 奈々</v>
      </c>
      <c r="M19" s="212"/>
      <c r="N19" s="21"/>
      <c r="O19" s="214"/>
      <c r="P19" s="140" t="str">
        <f t="shared" si="13"/>
        <v/>
      </c>
      <c r="Q19" s="141" t="str">
        <f t="shared" si="17"/>
        <v/>
      </c>
      <c r="R19" s="360" t="str">
        <f t="shared" si="3"/>
        <v/>
      </c>
      <c r="S19" s="212"/>
      <c r="T19" s="21"/>
      <c r="U19" s="214"/>
      <c r="V19" s="140" t="str">
        <f t="shared" si="4"/>
        <v/>
      </c>
      <c r="W19" s="141" t="str">
        <f t="shared" si="18"/>
        <v/>
      </c>
      <c r="X19" s="360" t="str">
        <f t="shared" si="5"/>
        <v/>
      </c>
      <c r="Y19" s="124">
        <v>11</v>
      </c>
      <c r="Z19" s="138" t="str">
        <f t="shared" si="14"/>
        <v>青野 奈々</v>
      </c>
      <c r="AA19" s="16"/>
      <c r="AB19" s="69"/>
      <c r="AC19" s="19"/>
      <c r="AD19" s="174"/>
      <c r="AE19" s="146" t="str">
        <f t="shared" ref="AE19:AE28" si="25">IF(AC19="","",IFERROR(VLOOKUP(AC19,$A$9:$K$48,11,FALSE),""))</f>
        <v/>
      </c>
      <c r="AF19" s="147" t="str">
        <f t="shared" ref="AF19:AF28" si="26">IF(AC19="","",IFERROR(VLOOKUP(AC19,$A$9:$K$48,3,FALSE),""))</f>
        <v/>
      </c>
      <c r="AG19" s="360" t="str">
        <f t="shared" si="7"/>
        <v/>
      </c>
      <c r="AH19" s="212"/>
      <c r="AI19" s="21"/>
      <c r="AJ19" s="214"/>
      <c r="AK19" s="140" t="str">
        <f t="shared" si="8"/>
        <v/>
      </c>
      <c r="AL19" s="141" t="str">
        <f t="shared" si="19"/>
        <v/>
      </c>
      <c r="AM19" s="360" t="str">
        <f t="shared" si="9"/>
        <v/>
      </c>
      <c r="AN19" s="124">
        <v>11</v>
      </c>
      <c r="AO19" s="138" t="str">
        <f t="shared" si="16"/>
        <v>青野 奈々</v>
      </c>
      <c r="AT19" s="4" t="str">
        <f t="shared" si="22"/>
        <v/>
      </c>
      <c r="AY19" s="4" t="str">
        <f t="shared" si="23"/>
        <v/>
      </c>
      <c r="BC19" s="133">
        <v>14</v>
      </c>
      <c r="BD19" s="168" t="s">
        <v>132</v>
      </c>
      <c r="BE19" s="160">
        <f>COUNTIFS($AB$9:$AB$28,BD19)</f>
        <v>0</v>
      </c>
      <c r="BF19" s="135">
        <f>IF($BK$15="〇",BE19*1000,BE19*1500)</f>
        <v>0</v>
      </c>
      <c r="BH19" s="112"/>
      <c r="BI19" s="5"/>
      <c r="BJ19" s="5"/>
      <c r="BK19" s="113"/>
    </row>
    <row r="20" spans="1:63" ht="15" customHeight="1" thickBot="1">
      <c r="A20" s="9">
        <v>12</v>
      </c>
      <c r="B20" s="45">
        <v>2</v>
      </c>
      <c r="C20" s="165" t="str">
        <f t="shared" si="2"/>
        <v>ＧＯＧＯ</v>
      </c>
      <c r="D20" s="1" t="s">
        <v>508</v>
      </c>
      <c r="E20" s="1" t="s">
        <v>509</v>
      </c>
      <c r="F20" s="1" t="s">
        <v>510</v>
      </c>
      <c r="G20" s="1" t="s">
        <v>511</v>
      </c>
      <c r="H20" s="48" t="s">
        <v>267</v>
      </c>
      <c r="I20" s="75"/>
      <c r="J20" s="124">
        <v>12</v>
      </c>
      <c r="K20" s="153" t="str">
        <f t="shared" si="12"/>
        <v>泉 花野</v>
      </c>
      <c r="M20" s="213"/>
      <c r="N20" s="22"/>
      <c r="O20" s="215"/>
      <c r="P20" s="142" t="str">
        <f t="shared" si="13"/>
        <v/>
      </c>
      <c r="Q20" s="143" t="str">
        <f t="shared" si="17"/>
        <v/>
      </c>
      <c r="R20" s="360" t="str">
        <f t="shared" si="3"/>
        <v/>
      </c>
      <c r="S20" s="213"/>
      <c r="T20" s="22"/>
      <c r="U20" s="215"/>
      <c r="V20" s="142" t="str">
        <f t="shared" si="4"/>
        <v/>
      </c>
      <c r="W20" s="143" t="str">
        <f t="shared" si="18"/>
        <v/>
      </c>
      <c r="X20" s="360" t="str">
        <f t="shared" si="5"/>
        <v/>
      </c>
      <c r="Y20" s="124">
        <v>12</v>
      </c>
      <c r="Z20" s="138" t="str">
        <f t="shared" si="14"/>
        <v>泉 花野</v>
      </c>
      <c r="AA20" s="16"/>
      <c r="AB20" s="69"/>
      <c r="AC20" s="19"/>
      <c r="AD20" s="174"/>
      <c r="AE20" s="146" t="str">
        <f t="shared" si="25"/>
        <v/>
      </c>
      <c r="AF20" s="147" t="str">
        <f t="shared" si="26"/>
        <v/>
      </c>
      <c r="AG20" s="360" t="str">
        <f t="shared" si="7"/>
        <v/>
      </c>
      <c r="AH20" s="213"/>
      <c r="AI20" s="22"/>
      <c r="AJ20" s="215"/>
      <c r="AK20" s="142" t="str">
        <f t="shared" si="8"/>
        <v/>
      </c>
      <c r="AL20" s="143" t="str">
        <f t="shared" si="19"/>
        <v/>
      </c>
      <c r="AM20" s="360" t="str">
        <f t="shared" si="9"/>
        <v/>
      </c>
      <c r="AN20" s="124">
        <v>12</v>
      </c>
      <c r="AO20" s="138" t="str">
        <f t="shared" si="16"/>
        <v>泉 花野</v>
      </c>
      <c r="AR20" s="246" t="s">
        <v>130</v>
      </c>
      <c r="AS20" s="247"/>
      <c r="AT20" s="247"/>
      <c r="AU20" s="248"/>
      <c r="AW20" s="246" t="s">
        <v>395</v>
      </c>
      <c r="AX20" s="247"/>
      <c r="AY20" s="247"/>
      <c r="AZ20" s="248"/>
      <c r="BC20" s="133">
        <v>15</v>
      </c>
      <c r="BD20" s="168" t="s">
        <v>133</v>
      </c>
      <c r="BE20" s="160">
        <f t="shared" ref="BE20:BE21" si="27">COUNTIFS($AB$9:$AB$28,BD20)</f>
        <v>0</v>
      </c>
      <c r="BF20" s="135">
        <f t="shared" ref="BF20:BF25" si="28">IF($BK$15="〇",BE20*1000,BE20*1500)</f>
        <v>0</v>
      </c>
      <c r="BH20" s="112"/>
      <c r="BI20" s="5"/>
      <c r="BJ20" s="5"/>
      <c r="BK20" s="113"/>
    </row>
    <row r="21" spans="1:63" ht="15" customHeight="1" thickBot="1">
      <c r="A21" s="9">
        <v>13</v>
      </c>
      <c r="B21" s="45">
        <v>11</v>
      </c>
      <c r="C21" s="165" t="str">
        <f t="shared" si="2"/>
        <v>ＳＫＹ　ＦＡＬＬ</v>
      </c>
      <c r="D21" s="1" t="s">
        <v>1099</v>
      </c>
      <c r="E21" s="1" t="s">
        <v>1100</v>
      </c>
      <c r="F21" s="1" t="s">
        <v>1101</v>
      </c>
      <c r="G21" s="1" t="s">
        <v>1102</v>
      </c>
      <c r="H21" s="48" t="s">
        <v>162</v>
      </c>
      <c r="I21" s="75"/>
      <c r="J21" s="124">
        <v>13</v>
      </c>
      <c r="K21" s="153" t="str">
        <f t="shared" si="12"/>
        <v>矢坂 建人</v>
      </c>
      <c r="M21" s="212"/>
      <c r="N21" s="21"/>
      <c r="O21" s="214"/>
      <c r="P21" s="140" t="str">
        <f t="shared" si="13"/>
        <v/>
      </c>
      <c r="Q21" s="141" t="str">
        <f t="shared" si="17"/>
        <v/>
      </c>
      <c r="R21" s="360" t="str">
        <f t="shared" si="3"/>
        <v/>
      </c>
      <c r="S21" s="212"/>
      <c r="T21" s="21"/>
      <c r="U21" s="214"/>
      <c r="V21" s="140" t="str">
        <f t="shared" si="4"/>
        <v/>
      </c>
      <c r="W21" s="141" t="str">
        <f t="shared" si="18"/>
        <v/>
      </c>
      <c r="X21" s="360" t="str">
        <f t="shared" si="5"/>
        <v/>
      </c>
      <c r="Y21" s="124">
        <v>13</v>
      </c>
      <c r="Z21" s="138" t="str">
        <f t="shared" si="14"/>
        <v>矢坂 建人</v>
      </c>
      <c r="AA21" s="16"/>
      <c r="AB21" s="69"/>
      <c r="AC21" s="19"/>
      <c r="AD21" s="174"/>
      <c r="AE21" s="146" t="str">
        <f t="shared" si="25"/>
        <v/>
      </c>
      <c r="AF21" s="147" t="str">
        <f t="shared" si="26"/>
        <v/>
      </c>
      <c r="AG21" s="360" t="str">
        <f t="shared" si="7"/>
        <v/>
      </c>
      <c r="AH21" s="212"/>
      <c r="AI21" s="21"/>
      <c r="AJ21" s="214"/>
      <c r="AK21" s="140" t="str">
        <f t="shared" si="8"/>
        <v/>
      </c>
      <c r="AL21" s="141" t="str">
        <f t="shared" si="19"/>
        <v/>
      </c>
      <c r="AM21" s="360" t="str">
        <f t="shared" si="9"/>
        <v/>
      </c>
      <c r="AN21" s="124">
        <v>13</v>
      </c>
      <c r="AO21" s="138" t="str">
        <f t="shared" si="16"/>
        <v>矢坂 建人</v>
      </c>
      <c r="AR21" s="249"/>
      <c r="AS21" s="250"/>
      <c r="AT21" s="250"/>
      <c r="AU21" s="251"/>
      <c r="AW21" s="249"/>
      <c r="AX21" s="250"/>
      <c r="AY21" s="250"/>
      <c r="AZ21" s="251"/>
      <c r="BC21" s="133">
        <v>16</v>
      </c>
      <c r="BD21" s="168" t="s">
        <v>134</v>
      </c>
      <c r="BE21" s="160">
        <f t="shared" si="27"/>
        <v>0</v>
      </c>
      <c r="BF21" s="135">
        <f t="shared" si="28"/>
        <v>0</v>
      </c>
      <c r="BH21" s="112"/>
      <c r="BI21" s="5"/>
      <c r="BJ21" s="5"/>
      <c r="BK21" s="113"/>
    </row>
    <row r="22" spans="1:63" ht="15" customHeight="1" thickBot="1">
      <c r="A22" s="9">
        <v>14</v>
      </c>
      <c r="B22" s="45">
        <v>11</v>
      </c>
      <c r="C22" s="165" t="str">
        <f t="shared" si="2"/>
        <v>ＳＫＹ　ＦＡＬＬ</v>
      </c>
      <c r="D22" s="1" t="s">
        <v>93</v>
      </c>
      <c r="E22" s="1" t="s">
        <v>1036</v>
      </c>
      <c r="F22" s="1" t="s">
        <v>959</v>
      </c>
      <c r="G22" s="1" t="s">
        <v>1037</v>
      </c>
      <c r="H22" s="48" t="s">
        <v>267</v>
      </c>
      <c r="I22" s="75"/>
      <c r="J22" s="124">
        <v>14</v>
      </c>
      <c r="K22" s="153" t="str">
        <f t="shared" si="12"/>
        <v>荒木 英子</v>
      </c>
      <c r="M22" s="213"/>
      <c r="N22" s="22"/>
      <c r="O22" s="215"/>
      <c r="P22" s="142" t="str">
        <f t="shared" si="13"/>
        <v/>
      </c>
      <c r="Q22" s="143" t="str">
        <f t="shared" si="17"/>
        <v/>
      </c>
      <c r="R22" s="360" t="str">
        <f t="shared" si="3"/>
        <v/>
      </c>
      <c r="S22" s="213"/>
      <c r="T22" s="22"/>
      <c r="U22" s="215"/>
      <c r="V22" s="142" t="str">
        <f t="shared" si="4"/>
        <v/>
      </c>
      <c r="W22" s="143" t="str">
        <f t="shared" si="18"/>
        <v/>
      </c>
      <c r="X22" s="360" t="str">
        <f t="shared" si="5"/>
        <v/>
      </c>
      <c r="Y22" s="124">
        <v>14</v>
      </c>
      <c r="Z22" s="138" t="str">
        <f t="shared" si="14"/>
        <v>荒木 英子</v>
      </c>
      <c r="AA22" s="16"/>
      <c r="AB22" s="69"/>
      <c r="AC22" s="19"/>
      <c r="AD22" s="174"/>
      <c r="AE22" s="146" t="str">
        <f t="shared" si="25"/>
        <v/>
      </c>
      <c r="AF22" s="147" t="str">
        <f t="shared" si="26"/>
        <v/>
      </c>
      <c r="AG22" s="360" t="str">
        <f t="shared" si="7"/>
        <v/>
      </c>
      <c r="AH22" s="213"/>
      <c r="AI22" s="22"/>
      <c r="AJ22" s="215"/>
      <c r="AK22" s="142" t="str">
        <f t="shared" si="8"/>
        <v/>
      </c>
      <c r="AL22" s="143" t="str">
        <f t="shared" si="19"/>
        <v/>
      </c>
      <c r="AM22" s="360" t="str">
        <f t="shared" si="9"/>
        <v/>
      </c>
      <c r="AN22" s="124">
        <v>14</v>
      </c>
      <c r="AO22" s="138" t="str">
        <f t="shared" si="16"/>
        <v>荒木 英子</v>
      </c>
      <c r="AR22" s="244"/>
      <c r="AS22" s="218" t="s">
        <v>13</v>
      </c>
      <c r="AT22" s="229" t="s">
        <v>3207</v>
      </c>
      <c r="AU22" s="283" t="str">
        <f>IF(COUNTA(AS24:AS29)&gt;=5,"B","")</f>
        <v/>
      </c>
      <c r="AW22" s="244"/>
      <c r="AX22" s="218" t="s">
        <v>13</v>
      </c>
      <c r="AY22" s="229" t="s">
        <v>3208</v>
      </c>
      <c r="AZ22" s="283" t="str">
        <f>IF(COUNTA(AX24:AX33)&gt;=5,"B","")</f>
        <v/>
      </c>
      <c r="BC22" s="133">
        <v>17</v>
      </c>
      <c r="BD22" s="168" t="s">
        <v>3241</v>
      </c>
      <c r="BE22" s="160">
        <f t="shared" ref="BE22" si="29">COUNTIFS(AB12:AB31,BD22)</f>
        <v>0</v>
      </c>
      <c r="BF22" s="135">
        <f t="shared" si="28"/>
        <v>0</v>
      </c>
      <c r="BH22" s="112"/>
      <c r="BI22" s="5"/>
      <c r="BJ22" s="5"/>
      <c r="BK22" s="113"/>
    </row>
    <row r="23" spans="1:63" ht="15" customHeight="1" thickBot="1">
      <c r="A23" s="9">
        <v>15</v>
      </c>
      <c r="B23" s="45">
        <v>61</v>
      </c>
      <c r="C23" s="363" t="str">
        <f t="shared" si="2"/>
        <v>フリー</v>
      </c>
      <c r="D23" s="1" t="s">
        <v>1253</v>
      </c>
      <c r="E23" s="1" t="s">
        <v>1254</v>
      </c>
      <c r="F23" s="1" t="s">
        <v>1255</v>
      </c>
      <c r="G23" s="1" t="s">
        <v>1256</v>
      </c>
      <c r="H23" s="48" t="s">
        <v>162</v>
      </c>
      <c r="I23" s="75"/>
      <c r="J23" s="124">
        <v>15</v>
      </c>
      <c r="K23" s="153" t="str">
        <f t="shared" si="12"/>
        <v>三屋 栄太</v>
      </c>
      <c r="M23" s="212"/>
      <c r="N23" s="21"/>
      <c r="O23" s="214"/>
      <c r="P23" s="140" t="str">
        <f t="shared" si="13"/>
        <v/>
      </c>
      <c r="Q23" s="141" t="str">
        <f t="shared" si="17"/>
        <v/>
      </c>
      <c r="R23" s="360" t="str">
        <f t="shared" si="3"/>
        <v/>
      </c>
      <c r="S23" s="212"/>
      <c r="T23" s="21"/>
      <c r="U23" s="214"/>
      <c r="V23" s="140" t="str">
        <f t="shared" si="4"/>
        <v/>
      </c>
      <c r="W23" s="141" t="str">
        <f t="shared" si="18"/>
        <v/>
      </c>
      <c r="X23" s="360" t="str">
        <f t="shared" si="5"/>
        <v/>
      </c>
      <c r="Y23" s="124">
        <v>15</v>
      </c>
      <c r="Z23" s="138" t="str">
        <f t="shared" si="14"/>
        <v>三屋 栄太</v>
      </c>
      <c r="AA23" s="16"/>
      <c r="AB23" s="69"/>
      <c r="AC23" s="19"/>
      <c r="AD23" s="174"/>
      <c r="AE23" s="146" t="str">
        <f t="shared" si="25"/>
        <v/>
      </c>
      <c r="AF23" s="147" t="str">
        <f t="shared" si="26"/>
        <v/>
      </c>
      <c r="AG23" s="360" t="str">
        <f t="shared" si="7"/>
        <v/>
      </c>
      <c r="AH23" s="212"/>
      <c r="AI23" s="21"/>
      <c r="AJ23" s="214"/>
      <c r="AK23" s="140" t="str">
        <f t="shared" si="8"/>
        <v/>
      </c>
      <c r="AL23" s="141" t="str">
        <f t="shared" si="19"/>
        <v/>
      </c>
      <c r="AM23" s="360" t="str">
        <f t="shared" si="9"/>
        <v/>
      </c>
      <c r="AN23" s="124">
        <v>15</v>
      </c>
      <c r="AO23" s="138" t="str">
        <f t="shared" si="16"/>
        <v>三屋 栄太</v>
      </c>
      <c r="AR23" s="245"/>
      <c r="AS23" s="219"/>
      <c r="AT23" s="230"/>
      <c r="AU23" s="284"/>
      <c r="AW23" s="245"/>
      <c r="AX23" s="219"/>
      <c r="AY23" s="230"/>
      <c r="AZ23" s="284"/>
      <c r="BC23" s="133">
        <v>18</v>
      </c>
      <c r="BD23" s="168" t="s">
        <v>135</v>
      </c>
      <c r="BE23" s="160">
        <f>COUNTIFS($AB$31:$AB$50,BD23)</f>
        <v>0</v>
      </c>
      <c r="BF23" s="135">
        <f t="shared" si="28"/>
        <v>0</v>
      </c>
      <c r="BH23" s="112"/>
      <c r="BI23" s="5"/>
      <c r="BJ23" s="5"/>
      <c r="BK23" s="113"/>
    </row>
    <row r="24" spans="1:63" ht="15" customHeight="1" thickBot="1">
      <c r="A24" s="9">
        <v>16</v>
      </c>
      <c r="B24" s="45">
        <v>61</v>
      </c>
      <c r="C24" s="363" t="str">
        <f t="shared" si="2"/>
        <v>フリー</v>
      </c>
      <c r="D24" s="1" t="s">
        <v>1259</v>
      </c>
      <c r="E24" s="1" t="s">
        <v>1260</v>
      </c>
      <c r="F24" s="1" t="s">
        <v>1261</v>
      </c>
      <c r="G24" s="1" t="s">
        <v>957</v>
      </c>
      <c r="H24" s="48" t="s">
        <v>162</v>
      </c>
      <c r="I24" s="75"/>
      <c r="J24" s="124">
        <v>16</v>
      </c>
      <c r="K24" s="153" t="str">
        <f t="shared" si="12"/>
        <v>宮本 黄平</v>
      </c>
      <c r="M24" s="213"/>
      <c r="N24" s="22"/>
      <c r="O24" s="215"/>
      <c r="P24" s="142" t="str">
        <f t="shared" si="13"/>
        <v/>
      </c>
      <c r="Q24" s="143" t="str">
        <f t="shared" si="17"/>
        <v/>
      </c>
      <c r="R24" s="360" t="str">
        <f t="shared" si="3"/>
        <v/>
      </c>
      <c r="S24" s="213"/>
      <c r="T24" s="22"/>
      <c r="U24" s="215"/>
      <c r="V24" s="142" t="str">
        <f t="shared" si="4"/>
        <v/>
      </c>
      <c r="W24" s="143" t="str">
        <f t="shared" si="18"/>
        <v/>
      </c>
      <c r="X24" s="360" t="str">
        <f t="shared" si="5"/>
        <v/>
      </c>
      <c r="Y24" s="124">
        <v>16</v>
      </c>
      <c r="Z24" s="138" t="str">
        <f t="shared" si="14"/>
        <v>宮本 黄平</v>
      </c>
      <c r="AA24" s="16"/>
      <c r="AB24" s="69"/>
      <c r="AC24" s="19"/>
      <c r="AD24" s="174"/>
      <c r="AE24" s="146" t="str">
        <f t="shared" si="25"/>
        <v/>
      </c>
      <c r="AF24" s="147" t="str">
        <f t="shared" si="26"/>
        <v/>
      </c>
      <c r="AG24" s="360" t="str">
        <f t="shared" si="7"/>
        <v/>
      </c>
      <c r="AH24" s="213"/>
      <c r="AI24" s="22"/>
      <c r="AJ24" s="215"/>
      <c r="AK24" s="142" t="str">
        <f t="shared" si="8"/>
        <v/>
      </c>
      <c r="AL24" s="143" t="str">
        <f t="shared" si="19"/>
        <v/>
      </c>
      <c r="AM24" s="360" t="str">
        <f t="shared" si="9"/>
        <v/>
      </c>
      <c r="AN24" s="124">
        <v>16</v>
      </c>
      <c r="AO24" s="138" t="str">
        <f t="shared" si="16"/>
        <v>宮本 黄平</v>
      </c>
      <c r="AR24" s="23" t="s">
        <v>122</v>
      </c>
      <c r="AS24" s="102"/>
      <c r="AT24" s="130" t="str">
        <f t="shared" ref="AT24:AT31" si="30">IF(AS24="","",IFERROR(VLOOKUP(AS24,$A$8:$K$52,11,FALSE),""))</f>
        <v/>
      </c>
      <c r="AU24" s="106"/>
      <c r="AW24" s="23" t="s">
        <v>122</v>
      </c>
      <c r="AX24" s="102"/>
      <c r="AY24" s="130" t="str">
        <f t="shared" ref="AY24:AY31" si="31">IF(AX24="","",IFERROR(VLOOKUP(AX24,$A$8:$K$52,11,FALSE),""))</f>
        <v/>
      </c>
      <c r="AZ24" s="106"/>
      <c r="BC24" s="133">
        <v>19</v>
      </c>
      <c r="BD24" s="168" t="s">
        <v>136</v>
      </c>
      <c r="BE24" s="160">
        <f t="shared" ref="BE24:BE25" si="32">COUNTIFS($AB$31:$AB$50,BD24)</f>
        <v>0</v>
      </c>
      <c r="BF24" s="135">
        <f t="shared" si="28"/>
        <v>0</v>
      </c>
      <c r="BH24" s="112"/>
      <c r="BI24" s="5"/>
      <c r="BJ24" s="5"/>
      <c r="BK24" s="113"/>
    </row>
    <row r="25" spans="1:63" ht="15" customHeight="1">
      <c r="A25" s="9">
        <v>17</v>
      </c>
      <c r="B25" s="45">
        <v>61</v>
      </c>
      <c r="C25" s="363" t="str">
        <f t="shared" si="2"/>
        <v>フリー</v>
      </c>
      <c r="D25" s="1" t="s">
        <v>1262</v>
      </c>
      <c r="E25" s="1" t="s">
        <v>1263</v>
      </c>
      <c r="F25" s="1" t="s">
        <v>1264</v>
      </c>
      <c r="G25" s="1" t="s">
        <v>1265</v>
      </c>
      <c r="H25" s="48" t="s">
        <v>162</v>
      </c>
      <c r="I25" s="75"/>
      <c r="J25" s="124">
        <v>17</v>
      </c>
      <c r="K25" s="153" t="str">
        <f t="shared" si="12"/>
        <v>森園 幸太郎</v>
      </c>
      <c r="M25" s="212"/>
      <c r="N25" s="21"/>
      <c r="O25" s="214"/>
      <c r="P25" s="140" t="str">
        <f t="shared" si="13"/>
        <v/>
      </c>
      <c r="Q25" s="141" t="str">
        <f t="shared" si="17"/>
        <v/>
      </c>
      <c r="R25" s="360" t="str">
        <f t="shared" si="3"/>
        <v/>
      </c>
      <c r="S25" s="212"/>
      <c r="T25" s="21"/>
      <c r="U25" s="214"/>
      <c r="V25" s="140" t="str">
        <f t="shared" si="4"/>
        <v/>
      </c>
      <c r="W25" s="141" t="str">
        <f t="shared" si="18"/>
        <v/>
      </c>
      <c r="X25" s="360" t="str">
        <f t="shared" si="5"/>
        <v/>
      </c>
      <c r="Y25" s="124">
        <v>17</v>
      </c>
      <c r="Z25" s="138" t="str">
        <f t="shared" si="14"/>
        <v>森園 幸太郎</v>
      </c>
      <c r="AA25" s="16"/>
      <c r="AB25" s="69"/>
      <c r="AC25" s="19"/>
      <c r="AD25" s="174"/>
      <c r="AE25" s="146" t="str">
        <f t="shared" si="25"/>
        <v/>
      </c>
      <c r="AF25" s="147" t="str">
        <f t="shared" si="26"/>
        <v/>
      </c>
      <c r="AG25" s="360" t="str">
        <f t="shared" si="7"/>
        <v/>
      </c>
      <c r="AH25" s="212"/>
      <c r="AI25" s="21"/>
      <c r="AJ25" s="214"/>
      <c r="AK25" s="140" t="str">
        <f t="shared" si="8"/>
        <v/>
      </c>
      <c r="AL25" s="141" t="str">
        <f t="shared" si="19"/>
        <v/>
      </c>
      <c r="AM25" s="360" t="str">
        <f t="shared" si="9"/>
        <v/>
      </c>
      <c r="AN25" s="124">
        <v>17</v>
      </c>
      <c r="AO25" s="138" t="str">
        <f t="shared" si="16"/>
        <v>森園 幸太郎</v>
      </c>
      <c r="AR25" s="23" t="s">
        <v>123</v>
      </c>
      <c r="AS25" s="102"/>
      <c r="AT25" s="130" t="str">
        <f t="shared" si="30"/>
        <v/>
      </c>
      <c r="AU25" s="106"/>
      <c r="AW25" s="23" t="s">
        <v>123</v>
      </c>
      <c r="AX25" s="102"/>
      <c r="AY25" s="130" t="str">
        <f t="shared" si="31"/>
        <v/>
      </c>
      <c r="AZ25" s="106"/>
      <c r="BC25" s="136">
        <v>20</v>
      </c>
      <c r="BD25" s="168" t="s">
        <v>393</v>
      </c>
      <c r="BE25" s="160">
        <f t="shared" si="32"/>
        <v>0</v>
      </c>
      <c r="BF25" s="135">
        <f t="shared" si="28"/>
        <v>0</v>
      </c>
      <c r="BH25" s="112"/>
      <c r="BI25" s="5"/>
      <c r="BJ25" s="5"/>
      <c r="BK25" s="132"/>
    </row>
    <row r="26" spans="1:63" ht="15" customHeight="1" thickBot="1">
      <c r="A26" s="9">
        <v>18</v>
      </c>
      <c r="B26" s="45">
        <v>61</v>
      </c>
      <c r="C26" s="363" t="str">
        <f t="shared" si="2"/>
        <v>フリー</v>
      </c>
      <c r="D26" s="1" t="s">
        <v>1266</v>
      </c>
      <c r="E26" s="1" t="s">
        <v>594</v>
      </c>
      <c r="F26" s="1" t="s">
        <v>1267</v>
      </c>
      <c r="G26" s="1" t="s">
        <v>462</v>
      </c>
      <c r="H26" s="48" t="s">
        <v>162</v>
      </c>
      <c r="I26" s="75"/>
      <c r="J26" s="124">
        <v>18</v>
      </c>
      <c r="K26" s="153" t="str">
        <f t="shared" si="12"/>
        <v>森原 将史</v>
      </c>
      <c r="M26" s="213"/>
      <c r="N26" s="22"/>
      <c r="O26" s="215"/>
      <c r="P26" s="142" t="str">
        <f t="shared" si="13"/>
        <v/>
      </c>
      <c r="Q26" s="143" t="str">
        <f t="shared" si="17"/>
        <v/>
      </c>
      <c r="R26" s="360" t="str">
        <f t="shared" si="3"/>
        <v/>
      </c>
      <c r="S26" s="213"/>
      <c r="T26" s="22"/>
      <c r="U26" s="215"/>
      <c r="V26" s="142" t="str">
        <f t="shared" si="4"/>
        <v/>
      </c>
      <c r="W26" s="143" t="str">
        <f t="shared" si="18"/>
        <v/>
      </c>
      <c r="X26" s="360" t="str">
        <f t="shared" si="5"/>
        <v/>
      </c>
      <c r="Y26" s="124">
        <v>18</v>
      </c>
      <c r="Z26" s="138" t="str">
        <f t="shared" si="14"/>
        <v>森原 将史</v>
      </c>
      <c r="AA26" s="16"/>
      <c r="AB26" s="69"/>
      <c r="AC26" s="19"/>
      <c r="AD26" s="174"/>
      <c r="AE26" s="146" t="str">
        <f t="shared" si="25"/>
        <v/>
      </c>
      <c r="AF26" s="147" t="str">
        <f t="shared" si="26"/>
        <v/>
      </c>
      <c r="AG26" s="360" t="str">
        <f t="shared" si="7"/>
        <v/>
      </c>
      <c r="AH26" s="213"/>
      <c r="AI26" s="22"/>
      <c r="AJ26" s="215"/>
      <c r="AK26" s="142" t="str">
        <f t="shared" si="8"/>
        <v/>
      </c>
      <c r="AL26" s="143" t="str">
        <f t="shared" si="19"/>
        <v/>
      </c>
      <c r="AM26" s="360" t="str">
        <f t="shared" si="9"/>
        <v/>
      </c>
      <c r="AN26" s="124">
        <v>18</v>
      </c>
      <c r="AO26" s="138" t="str">
        <f t="shared" si="16"/>
        <v>森原 将史</v>
      </c>
      <c r="AR26" s="23" t="s">
        <v>124</v>
      </c>
      <c r="AS26" s="102"/>
      <c r="AT26" s="130" t="str">
        <f t="shared" si="30"/>
        <v/>
      </c>
      <c r="AU26" s="106"/>
      <c r="AW26" s="23" t="s">
        <v>124</v>
      </c>
      <c r="AX26" s="102"/>
      <c r="AY26" s="130" t="str">
        <f t="shared" si="31"/>
        <v/>
      </c>
      <c r="AZ26" s="106"/>
      <c r="BC26" s="133">
        <v>21</v>
      </c>
      <c r="BD26" s="168" t="s">
        <v>3237</v>
      </c>
      <c r="BE26" s="160">
        <f t="shared" ref="BE26" si="33">COUNTIFS(AB34:AB53,BD26)</f>
        <v>0</v>
      </c>
      <c r="BF26" s="135">
        <f>IF($BK$15="〇",BE26*1000,BE26*1500)</f>
        <v>0</v>
      </c>
      <c r="BH26" s="112"/>
      <c r="BI26" s="5"/>
      <c r="BJ26" s="5"/>
      <c r="BK26" s="113"/>
    </row>
    <row r="27" spans="1:63" ht="15" customHeight="1" thickBot="1">
      <c r="A27" s="9">
        <v>19</v>
      </c>
      <c r="B27" s="45">
        <v>61</v>
      </c>
      <c r="C27" s="363" t="str">
        <f t="shared" si="2"/>
        <v>フリー</v>
      </c>
      <c r="D27" s="1" t="s">
        <v>1270</v>
      </c>
      <c r="E27" s="1" t="s">
        <v>1272</v>
      </c>
      <c r="F27" s="1" t="s">
        <v>1271</v>
      </c>
      <c r="G27" s="1" t="s">
        <v>486</v>
      </c>
      <c r="H27" s="48" t="s">
        <v>162</v>
      </c>
      <c r="I27" s="75"/>
      <c r="J27" s="124">
        <v>19</v>
      </c>
      <c r="K27" s="153" t="str">
        <f t="shared" si="12"/>
        <v>山内 良斗</v>
      </c>
      <c r="M27" s="212"/>
      <c r="N27" s="21"/>
      <c r="O27" s="214"/>
      <c r="P27" s="140" t="str">
        <f t="shared" si="13"/>
        <v/>
      </c>
      <c r="Q27" s="141" t="str">
        <f t="shared" si="17"/>
        <v/>
      </c>
      <c r="R27" s="360" t="str">
        <f t="shared" si="3"/>
        <v/>
      </c>
      <c r="S27" s="212"/>
      <c r="T27" s="21"/>
      <c r="U27" s="214"/>
      <c r="V27" s="140" t="str">
        <f t="shared" si="4"/>
        <v/>
      </c>
      <c r="W27" s="141" t="str">
        <f t="shared" si="18"/>
        <v/>
      </c>
      <c r="X27" s="360" t="str">
        <f t="shared" si="5"/>
        <v/>
      </c>
      <c r="Y27" s="124">
        <v>19</v>
      </c>
      <c r="Z27" s="138" t="str">
        <f t="shared" si="14"/>
        <v>山内 良斗</v>
      </c>
      <c r="AA27" s="16"/>
      <c r="AB27" s="69"/>
      <c r="AC27" s="19"/>
      <c r="AD27" s="174"/>
      <c r="AE27" s="146" t="str">
        <f t="shared" si="25"/>
        <v/>
      </c>
      <c r="AF27" s="147" t="str">
        <f t="shared" si="26"/>
        <v/>
      </c>
      <c r="AG27" s="360" t="str">
        <f t="shared" si="7"/>
        <v/>
      </c>
      <c r="AH27" s="212"/>
      <c r="AI27" s="21"/>
      <c r="AJ27" s="214"/>
      <c r="AK27" s="140" t="str">
        <f t="shared" si="8"/>
        <v/>
      </c>
      <c r="AL27" s="141" t="str">
        <f t="shared" si="19"/>
        <v/>
      </c>
      <c r="AM27" s="360" t="str">
        <f t="shared" si="9"/>
        <v/>
      </c>
      <c r="AN27" s="124">
        <v>19</v>
      </c>
      <c r="AO27" s="138" t="str">
        <f t="shared" si="16"/>
        <v>山内 良斗</v>
      </c>
      <c r="AR27" s="23" t="s">
        <v>125</v>
      </c>
      <c r="AS27" s="102"/>
      <c r="AT27" s="130" t="str">
        <f t="shared" si="30"/>
        <v/>
      </c>
      <c r="AU27" s="106"/>
      <c r="AW27" s="23" t="s">
        <v>125</v>
      </c>
      <c r="AX27" s="102"/>
      <c r="AY27" s="130" t="str">
        <f t="shared" si="31"/>
        <v/>
      </c>
      <c r="AZ27" s="106"/>
      <c r="BC27" s="194" t="s">
        <v>3215</v>
      </c>
      <c r="BD27" s="195"/>
      <c r="BE27" s="182">
        <f>AM49+AG51+X49+R49</f>
        <v>0</v>
      </c>
      <c r="BF27" s="361">
        <f>IF($BK$15="〇","",BE27*500)</f>
        <v>0</v>
      </c>
      <c r="BH27" s="183" t="s">
        <v>3216</v>
      </c>
      <c r="BI27" s="5"/>
      <c r="BJ27" s="5"/>
      <c r="BK27" s="113"/>
    </row>
    <row r="28" spans="1:63" ht="15" customHeight="1" thickBot="1">
      <c r="A28" s="9">
        <v>20</v>
      </c>
      <c r="B28" s="45">
        <v>61</v>
      </c>
      <c r="C28" s="363" t="str">
        <f t="shared" si="2"/>
        <v>フリー</v>
      </c>
      <c r="D28" s="1" t="s">
        <v>1276</v>
      </c>
      <c r="E28" s="1" t="s">
        <v>1277</v>
      </c>
      <c r="F28" s="1" t="s">
        <v>1278</v>
      </c>
      <c r="G28" s="1" t="s">
        <v>1279</v>
      </c>
      <c r="H28" s="48" t="s">
        <v>162</v>
      </c>
      <c r="I28" s="75"/>
      <c r="J28" s="124">
        <v>20</v>
      </c>
      <c r="K28" s="153" t="str">
        <f t="shared" si="12"/>
        <v>吉岡 亨二</v>
      </c>
      <c r="M28" s="213"/>
      <c r="N28" s="22"/>
      <c r="O28" s="215"/>
      <c r="P28" s="142" t="str">
        <f t="shared" si="13"/>
        <v/>
      </c>
      <c r="Q28" s="143" t="str">
        <f t="shared" si="17"/>
        <v/>
      </c>
      <c r="R28" s="360" t="str">
        <f t="shared" si="3"/>
        <v/>
      </c>
      <c r="S28" s="213"/>
      <c r="T28" s="22"/>
      <c r="U28" s="215"/>
      <c r="V28" s="142" t="str">
        <f t="shared" si="4"/>
        <v/>
      </c>
      <c r="W28" s="143" t="str">
        <f t="shared" si="18"/>
        <v/>
      </c>
      <c r="X28" s="360" t="str">
        <f t="shared" si="5"/>
        <v/>
      </c>
      <c r="Y28" s="124">
        <v>20</v>
      </c>
      <c r="Z28" s="138" t="str">
        <f t="shared" si="14"/>
        <v>吉岡 亨二</v>
      </c>
      <c r="AA28" s="16"/>
      <c r="AB28" s="69"/>
      <c r="AC28" s="19"/>
      <c r="AD28" s="174"/>
      <c r="AE28" s="146" t="str">
        <f t="shared" si="25"/>
        <v/>
      </c>
      <c r="AF28" s="147" t="str">
        <f t="shared" si="26"/>
        <v/>
      </c>
      <c r="AG28" s="360" t="str">
        <f t="shared" si="7"/>
        <v/>
      </c>
      <c r="AH28" s="213"/>
      <c r="AI28" s="22"/>
      <c r="AJ28" s="215"/>
      <c r="AK28" s="142" t="str">
        <f t="shared" si="8"/>
        <v/>
      </c>
      <c r="AL28" s="144" t="str">
        <f t="shared" si="19"/>
        <v/>
      </c>
      <c r="AM28" s="360" t="str">
        <f t="shared" si="9"/>
        <v/>
      </c>
      <c r="AN28" s="124">
        <v>20</v>
      </c>
      <c r="AO28" s="138" t="str">
        <f t="shared" si="16"/>
        <v>吉岡 亨二</v>
      </c>
      <c r="AR28" s="23" t="s">
        <v>126</v>
      </c>
      <c r="AS28" s="102"/>
      <c r="AT28" s="130" t="str">
        <f t="shared" si="30"/>
        <v/>
      </c>
      <c r="AU28" s="106"/>
      <c r="AW28" s="23" t="s">
        <v>126</v>
      </c>
      <c r="AX28" s="102"/>
      <c r="AY28" s="130" t="str">
        <f t="shared" si="31"/>
        <v/>
      </c>
      <c r="AZ28" s="106"/>
      <c r="BC28" s="196" t="s">
        <v>3238</v>
      </c>
      <c r="BD28" s="197"/>
      <c r="BE28" s="184">
        <f>SUM(BE6:BE27)</f>
        <v>0</v>
      </c>
      <c r="BF28" s="362"/>
      <c r="BH28" s="112"/>
      <c r="BI28" s="5"/>
      <c r="BJ28" s="5"/>
      <c r="BK28" s="113"/>
    </row>
    <row r="29" spans="1:63" ht="15" customHeight="1" thickBot="1">
      <c r="A29" s="9">
        <v>21</v>
      </c>
      <c r="B29" s="45">
        <v>7</v>
      </c>
      <c r="C29" s="165" t="str">
        <f t="shared" si="2"/>
        <v>クリアー</v>
      </c>
      <c r="D29" s="1" t="s">
        <v>2670</v>
      </c>
      <c r="E29" s="1" t="s">
        <v>2671</v>
      </c>
      <c r="F29" s="1" t="s">
        <v>2672</v>
      </c>
      <c r="G29" s="1" t="s">
        <v>2151</v>
      </c>
      <c r="H29" s="48" t="s">
        <v>267</v>
      </c>
      <c r="I29" s="75"/>
      <c r="J29" s="124">
        <v>21</v>
      </c>
      <c r="K29" s="153" t="str">
        <f t="shared" si="12"/>
        <v>赤尾 きよ子</v>
      </c>
      <c r="M29" s="212"/>
      <c r="N29" s="21"/>
      <c r="O29" s="214"/>
      <c r="P29" s="140" t="str">
        <f t="shared" ref="P29:P48" si="34">IF(N29="","",IFERROR(VLOOKUP(N29,$A$9:$K$48,11,FALSE),""))</f>
        <v/>
      </c>
      <c r="Q29" s="141" t="str">
        <f t="shared" ref="Q29:Q48" si="35">IF(N29="","",IFERROR(VLOOKUP(N29,$A$9:$K$48,3,FALSE),""))</f>
        <v/>
      </c>
      <c r="R29" s="360" t="str">
        <f t="shared" si="3"/>
        <v/>
      </c>
      <c r="S29" s="212"/>
      <c r="T29" s="21"/>
      <c r="U29" s="214"/>
      <c r="V29" s="140" t="str">
        <f t="shared" ref="V29:V48" si="36">IF(T29="","",IFERROR(VLOOKUP(T29,$A$9:$K$48,11,FALSE),""))</f>
        <v/>
      </c>
      <c r="W29" s="141" t="str">
        <f t="shared" ref="W29:W48" si="37">IF(T29="","",IFERROR(VLOOKUP(T29,$A$9:$K$48,3,FALSE),""))</f>
        <v/>
      </c>
      <c r="X29" s="360" t="str">
        <f t="shared" si="5"/>
        <v/>
      </c>
      <c r="Y29" s="124">
        <v>21</v>
      </c>
      <c r="Z29" s="138" t="str">
        <f t="shared" si="14"/>
        <v>赤尾 きよ子</v>
      </c>
      <c r="AA29" s="16"/>
      <c r="AB29" s="223" t="s">
        <v>56</v>
      </c>
      <c r="AC29" s="218" t="s">
        <v>13</v>
      </c>
      <c r="AD29" s="216" t="s">
        <v>12</v>
      </c>
      <c r="AE29" s="256" t="s">
        <v>57</v>
      </c>
      <c r="AF29" s="258" t="s">
        <v>53</v>
      </c>
      <c r="AG29" s="360"/>
      <c r="AH29" s="212"/>
      <c r="AI29" s="21"/>
      <c r="AJ29" s="214"/>
      <c r="AK29" s="140" t="str">
        <f t="shared" ref="AK29:AK48" si="38">IF(AI29="","",IFERROR(VLOOKUP(AI29,$A$9:$K$48,11,FALSE),""))</f>
        <v/>
      </c>
      <c r="AL29" s="141" t="str">
        <f t="shared" ref="AL29:AL48" si="39">IF(AI29="","",IFERROR(VLOOKUP(AI29,$A$9:$K$48,3,FALSE),""))</f>
        <v/>
      </c>
      <c r="AM29" s="360" t="str">
        <f t="shared" si="9"/>
        <v/>
      </c>
      <c r="AN29" s="124">
        <v>21</v>
      </c>
      <c r="AO29" s="138" t="str">
        <f t="shared" si="16"/>
        <v>赤尾 きよ子</v>
      </c>
      <c r="AR29" s="23" t="s">
        <v>127</v>
      </c>
      <c r="AS29" s="102"/>
      <c r="AT29" s="130" t="str">
        <f t="shared" si="30"/>
        <v/>
      </c>
      <c r="AU29" s="106"/>
      <c r="AW29" s="23" t="s">
        <v>127</v>
      </c>
      <c r="AX29" s="102"/>
      <c r="AY29" s="130" t="str">
        <f t="shared" si="31"/>
        <v/>
      </c>
      <c r="AZ29" s="106"/>
      <c r="BC29" s="309" t="s">
        <v>29</v>
      </c>
      <c r="BD29" s="310"/>
      <c r="BE29" s="311"/>
      <c r="BF29" s="170">
        <f>SUM(BF6:BF27)</f>
        <v>0</v>
      </c>
      <c r="BH29" s="342" t="s">
        <v>151</v>
      </c>
      <c r="BI29" s="342"/>
      <c r="BJ29" s="343" t="s">
        <v>152</v>
      </c>
      <c r="BK29" s="343"/>
    </row>
    <row r="30" spans="1:63" ht="15" customHeight="1" thickBot="1">
      <c r="A30" s="9">
        <v>22</v>
      </c>
      <c r="B30" s="45">
        <v>7</v>
      </c>
      <c r="C30" s="165" t="str">
        <f t="shared" si="2"/>
        <v>クリアー</v>
      </c>
      <c r="D30" s="1" t="s">
        <v>2673</v>
      </c>
      <c r="E30" s="1" t="s">
        <v>2674</v>
      </c>
      <c r="F30" s="1" t="s">
        <v>2675</v>
      </c>
      <c r="G30" s="1" t="s">
        <v>531</v>
      </c>
      <c r="H30" s="48" t="s">
        <v>267</v>
      </c>
      <c r="I30" s="75"/>
      <c r="J30" s="124">
        <v>22</v>
      </c>
      <c r="K30" s="153" t="str">
        <f t="shared" si="12"/>
        <v>北島 景子</v>
      </c>
      <c r="M30" s="213"/>
      <c r="N30" s="22"/>
      <c r="O30" s="215"/>
      <c r="P30" s="142" t="str">
        <f t="shared" si="34"/>
        <v/>
      </c>
      <c r="Q30" s="143" t="str">
        <f t="shared" si="35"/>
        <v/>
      </c>
      <c r="R30" s="360" t="str">
        <f t="shared" si="3"/>
        <v/>
      </c>
      <c r="S30" s="213"/>
      <c r="T30" s="22"/>
      <c r="U30" s="215"/>
      <c r="V30" s="142" t="str">
        <f t="shared" si="36"/>
        <v/>
      </c>
      <c r="W30" s="143" t="str">
        <f t="shared" si="37"/>
        <v/>
      </c>
      <c r="X30" s="360" t="str">
        <f t="shared" si="5"/>
        <v/>
      </c>
      <c r="Y30" s="124">
        <v>22</v>
      </c>
      <c r="Z30" s="138" t="str">
        <f t="shared" si="14"/>
        <v>北島 景子</v>
      </c>
      <c r="AA30" s="16"/>
      <c r="AB30" s="224"/>
      <c r="AC30" s="219"/>
      <c r="AD30" s="217"/>
      <c r="AE30" s="257"/>
      <c r="AF30" s="259"/>
      <c r="AG30" s="360"/>
      <c r="AH30" s="213"/>
      <c r="AI30" s="22"/>
      <c r="AJ30" s="215"/>
      <c r="AK30" s="142" t="str">
        <f t="shared" si="38"/>
        <v/>
      </c>
      <c r="AL30" s="143" t="str">
        <f t="shared" si="39"/>
        <v/>
      </c>
      <c r="AM30" s="360" t="str">
        <f t="shared" si="9"/>
        <v/>
      </c>
      <c r="AN30" s="124">
        <v>22</v>
      </c>
      <c r="AO30" s="138" t="str">
        <f t="shared" si="16"/>
        <v>北島 景子</v>
      </c>
      <c r="AR30" s="23" t="s">
        <v>128</v>
      </c>
      <c r="AS30" s="102"/>
      <c r="AT30" s="130" t="str">
        <f t="shared" si="30"/>
        <v/>
      </c>
      <c r="AU30" s="106"/>
      <c r="AW30" s="23" t="s">
        <v>128</v>
      </c>
      <c r="AX30" s="102"/>
      <c r="AY30" s="130" t="str">
        <f t="shared" si="31"/>
        <v/>
      </c>
      <c r="AZ30" s="106"/>
      <c r="BC30" s="4" t="s">
        <v>69</v>
      </c>
      <c r="BE30" s="327" t="str">
        <f>F4</f>
        <v>西宮BD協会</v>
      </c>
      <c r="BF30" s="327"/>
      <c r="BH30" s="323" t="s">
        <v>72</v>
      </c>
      <c r="BI30" s="3"/>
    </row>
    <row r="31" spans="1:63" ht="15" customHeight="1">
      <c r="A31" s="9">
        <v>23</v>
      </c>
      <c r="B31" s="45">
        <v>7</v>
      </c>
      <c r="C31" s="165" t="str">
        <f t="shared" si="2"/>
        <v>クリアー</v>
      </c>
      <c r="D31" s="1" t="s">
        <v>794</v>
      </c>
      <c r="E31" s="1" t="s">
        <v>2676</v>
      </c>
      <c r="F31" s="1" t="s">
        <v>796</v>
      </c>
      <c r="G31" s="1" t="s">
        <v>1148</v>
      </c>
      <c r="H31" s="48" t="s">
        <v>267</v>
      </c>
      <c r="I31" s="75"/>
      <c r="J31" s="124">
        <v>23</v>
      </c>
      <c r="K31" s="153" t="str">
        <f t="shared" si="12"/>
        <v>楠 佳七子</v>
      </c>
      <c r="M31" s="212"/>
      <c r="N31" s="21"/>
      <c r="O31" s="214"/>
      <c r="P31" s="140" t="str">
        <f t="shared" si="34"/>
        <v/>
      </c>
      <c r="Q31" s="141" t="str">
        <f t="shared" si="35"/>
        <v/>
      </c>
      <c r="R31" s="360" t="str">
        <f t="shared" si="3"/>
        <v/>
      </c>
      <c r="S31" s="212"/>
      <c r="T31" s="21"/>
      <c r="U31" s="214"/>
      <c r="V31" s="140" t="str">
        <f t="shared" si="36"/>
        <v/>
      </c>
      <c r="W31" s="141" t="str">
        <f t="shared" si="37"/>
        <v/>
      </c>
      <c r="X31" s="360" t="str">
        <f t="shared" si="5"/>
        <v/>
      </c>
      <c r="Y31" s="124">
        <v>23</v>
      </c>
      <c r="Z31" s="138" t="str">
        <f t="shared" si="14"/>
        <v>楠 佳七子</v>
      </c>
      <c r="AA31" s="16"/>
      <c r="AB31" s="69"/>
      <c r="AC31" s="19"/>
      <c r="AD31" s="174"/>
      <c r="AE31" s="146" t="str">
        <f t="shared" ref="AE31:AE40" si="40">IF(AC31="","",IFERROR(VLOOKUP(AC31,$A$9:$K$48,11,FALSE),""))</f>
        <v/>
      </c>
      <c r="AF31" s="147" t="str">
        <f t="shared" ref="AF31:AF50" si="41">IF(AC31="","",IFERROR(VLOOKUP(AC31,$A$9:$K$48,3,FALSE),""))</f>
        <v/>
      </c>
      <c r="AG31" s="360" t="str">
        <f t="shared" ref="AG31:AG50" si="42">IFERROR(IF(AF31="","",IF(COUNTIF($C$55:$C$94,AF31)&gt;=1,"",1)),"")</f>
        <v/>
      </c>
      <c r="AH31" s="212"/>
      <c r="AI31" s="21"/>
      <c r="AJ31" s="214"/>
      <c r="AK31" s="140" t="str">
        <f t="shared" si="38"/>
        <v/>
      </c>
      <c r="AL31" s="141" t="str">
        <f t="shared" si="39"/>
        <v/>
      </c>
      <c r="AM31" s="360" t="str">
        <f t="shared" si="9"/>
        <v/>
      </c>
      <c r="AN31" s="124">
        <v>23</v>
      </c>
      <c r="AO31" s="138" t="str">
        <f t="shared" si="16"/>
        <v>楠 佳七子</v>
      </c>
      <c r="AR31" s="23" t="s">
        <v>129</v>
      </c>
      <c r="AS31" s="102"/>
      <c r="AT31" s="130" t="str">
        <f t="shared" si="30"/>
        <v/>
      </c>
      <c r="AU31" s="106"/>
      <c r="AW31" s="23" t="s">
        <v>129</v>
      </c>
      <c r="AX31" s="102"/>
      <c r="AY31" s="130" t="str">
        <f t="shared" si="31"/>
        <v/>
      </c>
      <c r="AZ31" s="106"/>
      <c r="BC31" s="4" t="s">
        <v>70</v>
      </c>
      <c r="BE31" s="321">
        <f>E5</f>
        <v>0</v>
      </c>
      <c r="BF31" s="322"/>
      <c r="BH31" s="323"/>
    </row>
    <row r="32" spans="1:63" ht="15" customHeight="1" thickBot="1">
      <c r="A32" s="9">
        <v>24</v>
      </c>
      <c r="B32" s="45">
        <v>7</v>
      </c>
      <c r="C32" s="165" t="str">
        <f t="shared" si="2"/>
        <v>クリアー</v>
      </c>
      <c r="D32" s="1" t="s">
        <v>1498</v>
      </c>
      <c r="E32" s="1" t="s">
        <v>2677</v>
      </c>
      <c r="F32" s="1" t="s">
        <v>1500</v>
      </c>
      <c r="G32" s="1" t="s">
        <v>1951</v>
      </c>
      <c r="H32" s="48" t="s">
        <v>267</v>
      </c>
      <c r="I32" s="75"/>
      <c r="J32" s="124">
        <v>24</v>
      </c>
      <c r="K32" s="153" t="str">
        <f t="shared" si="12"/>
        <v>平田 由可里</v>
      </c>
      <c r="M32" s="213"/>
      <c r="N32" s="22"/>
      <c r="O32" s="215"/>
      <c r="P32" s="142" t="str">
        <f t="shared" si="34"/>
        <v/>
      </c>
      <c r="Q32" s="143" t="str">
        <f t="shared" si="35"/>
        <v/>
      </c>
      <c r="R32" s="360" t="str">
        <f t="shared" si="3"/>
        <v/>
      </c>
      <c r="S32" s="213"/>
      <c r="T32" s="22"/>
      <c r="U32" s="215"/>
      <c r="V32" s="142" t="str">
        <f t="shared" si="36"/>
        <v/>
      </c>
      <c r="W32" s="143" t="str">
        <f t="shared" si="37"/>
        <v/>
      </c>
      <c r="X32" s="360" t="str">
        <f t="shared" si="5"/>
        <v/>
      </c>
      <c r="Y32" s="124">
        <v>24</v>
      </c>
      <c r="Z32" s="138" t="str">
        <f t="shared" si="14"/>
        <v>平田 由可里</v>
      </c>
      <c r="AA32" s="16"/>
      <c r="AB32" s="69"/>
      <c r="AC32" s="19"/>
      <c r="AD32" s="174"/>
      <c r="AE32" s="146" t="str">
        <f t="shared" si="40"/>
        <v/>
      </c>
      <c r="AF32" s="147" t="str">
        <f t="shared" si="41"/>
        <v/>
      </c>
      <c r="AG32" s="360" t="str">
        <f t="shared" si="42"/>
        <v/>
      </c>
      <c r="AH32" s="213"/>
      <c r="AI32" s="22"/>
      <c r="AJ32" s="215"/>
      <c r="AK32" s="142" t="str">
        <f t="shared" si="38"/>
        <v/>
      </c>
      <c r="AL32" s="143" t="str">
        <f t="shared" si="39"/>
        <v/>
      </c>
      <c r="AM32" s="360" t="str">
        <f t="shared" si="9"/>
        <v/>
      </c>
      <c r="AN32" s="124">
        <v>24</v>
      </c>
      <c r="AO32" s="138" t="str">
        <f t="shared" si="16"/>
        <v>平田 由可里</v>
      </c>
      <c r="AR32" s="23"/>
      <c r="AS32" s="126"/>
      <c r="AT32" s="130" t="str">
        <f t="shared" ref="AT32:AT33" si="43">IF(AS32="","",IFERROR(VLOOKUP(AS32,$A$8:$K$52,11,FALSE),""))</f>
        <v/>
      </c>
      <c r="AU32" s="106"/>
      <c r="AW32" s="23"/>
      <c r="AX32" s="126"/>
      <c r="AY32" s="130" t="str">
        <f t="shared" ref="AY32:AY33" si="44">IF(AX32="","",IFERROR(VLOOKUP(AX32,$A$8:$K$52,11,FALSE),""))</f>
        <v/>
      </c>
      <c r="AZ32" s="106"/>
      <c r="BC32" s="81" t="s">
        <v>71</v>
      </c>
      <c r="BD32" s="82"/>
      <c r="BE32" s="227">
        <f>E6</f>
        <v>0</v>
      </c>
      <c r="BF32" s="228"/>
      <c r="BI32" s="3"/>
      <c r="BJ32" s="114"/>
      <c r="BK32" s="114"/>
    </row>
    <row r="33" spans="1:63" ht="15" customHeight="1" thickBot="1">
      <c r="A33" s="9">
        <v>25</v>
      </c>
      <c r="B33" s="45">
        <v>3</v>
      </c>
      <c r="C33" s="165" t="str">
        <f t="shared" si="2"/>
        <v>たけのこ</v>
      </c>
      <c r="D33" s="1" t="s">
        <v>702</v>
      </c>
      <c r="E33" s="1" t="s">
        <v>1122</v>
      </c>
      <c r="F33" s="1" t="s">
        <v>704</v>
      </c>
      <c r="G33" s="1" t="s">
        <v>535</v>
      </c>
      <c r="H33" s="48" t="s">
        <v>267</v>
      </c>
      <c r="I33" s="75"/>
      <c r="J33" s="124">
        <v>25</v>
      </c>
      <c r="K33" s="153" t="str">
        <f t="shared" si="12"/>
        <v>樋口 裕子</v>
      </c>
      <c r="M33" s="212"/>
      <c r="N33" s="21"/>
      <c r="O33" s="214"/>
      <c r="P33" s="140" t="str">
        <f t="shared" si="34"/>
        <v/>
      </c>
      <c r="Q33" s="141" t="str">
        <f t="shared" si="35"/>
        <v/>
      </c>
      <c r="R33" s="360" t="str">
        <f t="shared" si="3"/>
        <v/>
      </c>
      <c r="S33" s="212"/>
      <c r="T33" s="21"/>
      <c r="U33" s="214"/>
      <c r="V33" s="140" t="str">
        <f t="shared" si="36"/>
        <v/>
      </c>
      <c r="W33" s="141" t="str">
        <f t="shared" si="37"/>
        <v/>
      </c>
      <c r="X33" s="360" t="str">
        <f t="shared" si="5"/>
        <v/>
      </c>
      <c r="Y33" s="124">
        <v>25</v>
      </c>
      <c r="Z33" s="138" t="str">
        <f t="shared" si="14"/>
        <v>樋口 裕子</v>
      </c>
      <c r="AA33" s="16"/>
      <c r="AB33" s="69"/>
      <c r="AC33" s="19"/>
      <c r="AD33" s="174"/>
      <c r="AE33" s="146" t="str">
        <f t="shared" si="40"/>
        <v/>
      </c>
      <c r="AF33" s="147" t="str">
        <f t="shared" si="41"/>
        <v/>
      </c>
      <c r="AG33" s="360" t="str">
        <f t="shared" si="42"/>
        <v/>
      </c>
      <c r="AH33" s="212"/>
      <c r="AI33" s="21"/>
      <c r="AJ33" s="214"/>
      <c r="AK33" s="140" t="str">
        <f t="shared" si="38"/>
        <v/>
      </c>
      <c r="AL33" s="141" t="str">
        <f t="shared" si="39"/>
        <v/>
      </c>
      <c r="AM33" s="360" t="str">
        <f t="shared" si="9"/>
        <v/>
      </c>
      <c r="AN33" s="124">
        <v>25</v>
      </c>
      <c r="AO33" s="138" t="str">
        <f t="shared" si="16"/>
        <v>樋口 裕子</v>
      </c>
      <c r="AR33" s="103"/>
      <c r="AS33" s="127"/>
      <c r="AT33" s="131" t="str">
        <f t="shared" si="43"/>
        <v/>
      </c>
      <c r="AU33" s="107"/>
      <c r="AW33" s="103"/>
      <c r="AX33" s="127"/>
      <c r="AY33" s="131" t="str">
        <f t="shared" si="44"/>
        <v/>
      </c>
      <c r="AZ33" s="107"/>
      <c r="BC33" s="81" t="s">
        <v>73</v>
      </c>
      <c r="BE33" s="320" t="s">
        <v>394</v>
      </c>
      <c r="BF33" s="320"/>
      <c r="BH33" s="112"/>
      <c r="BI33" s="111"/>
      <c r="BJ33" s="5"/>
      <c r="BK33" s="113"/>
    </row>
    <row r="34" spans="1:63" ht="15" customHeight="1" thickBot="1">
      <c r="A34" s="9">
        <v>26</v>
      </c>
      <c r="B34" s="45">
        <v>3</v>
      </c>
      <c r="C34" s="165" t="str">
        <f t="shared" si="2"/>
        <v>たけのこ</v>
      </c>
      <c r="D34" s="1" t="s">
        <v>1511</v>
      </c>
      <c r="E34" s="1" t="s">
        <v>2740</v>
      </c>
      <c r="F34" s="1" t="s">
        <v>1513</v>
      </c>
      <c r="G34" s="1" t="s">
        <v>2741</v>
      </c>
      <c r="H34" s="48" t="s">
        <v>267</v>
      </c>
      <c r="I34" s="75"/>
      <c r="J34" s="124">
        <v>26</v>
      </c>
      <c r="K34" s="153" t="str">
        <f t="shared" si="12"/>
        <v>福井 幸代</v>
      </c>
      <c r="M34" s="213"/>
      <c r="N34" s="22"/>
      <c r="O34" s="215"/>
      <c r="P34" s="142" t="str">
        <f t="shared" si="34"/>
        <v/>
      </c>
      <c r="Q34" s="143" t="str">
        <f t="shared" si="35"/>
        <v/>
      </c>
      <c r="R34" s="360" t="str">
        <f t="shared" si="3"/>
        <v/>
      </c>
      <c r="S34" s="213"/>
      <c r="T34" s="22"/>
      <c r="U34" s="215"/>
      <c r="V34" s="142" t="str">
        <f t="shared" si="36"/>
        <v/>
      </c>
      <c r="W34" s="143" t="str">
        <f t="shared" si="37"/>
        <v/>
      </c>
      <c r="X34" s="360" t="str">
        <f t="shared" si="5"/>
        <v/>
      </c>
      <c r="Y34" s="124">
        <v>26</v>
      </c>
      <c r="Z34" s="138" t="str">
        <f t="shared" si="14"/>
        <v>福井 幸代</v>
      </c>
      <c r="AA34" s="16"/>
      <c r="AB34" s="69"/>
      <c r="AC34" s="19"/>
      <c r="AD34" s="174"/>
      <c r="AE34" s="146" t="str">
        <f t="shared" si="40"/>
        <v/>
      </c>
      <c r="AF34" s="147" t="str">
        <f t="shared" si="41"/>
        <v/>
      </c>
      <c r="AG34" s="360" t="str">
        <f t="shared" si="42"/>
        <v/>
      </c>
      <c r="AH34" s="213"/>
      <c r="AI34" s="22"/>
      <c r="AJ34" s="215"/>
      <c r="AK34" s="142" t="str">
        <f t="shared" si="38"/>
        <v/>
      </c>
      <c r="AL34" s="143" t="str">
        <f t="shared" si="39"/>
        <v/>
      </c>
      <c r="AM34" s="360" t="str">
        <f t="shared" si="9"/>
        <v/>
      </c>
      <c r="AN34" s="124">
        <v>26</v>
      </c>
      <c r="AO34" s="138" t="str">
        <f t="shared" si="16"/>
        <v>福井 幸代</v>
      </c>
    </row>
    <row r="35" spans="1:63" ht="15" customHeight="1" thickBot="1">
      <c r="A35" s="9">
        <v>27</v>
      </c>
      <c r="B35" s="45">
        <v>3</v>
      </c>
      <c r="C35" s="165" t="str">
        <f t="shared" si="2"/>
        <v>たけのこ</v>
      </c>
      <c r="D35" s="1" t="s">
        <v>2742</v>
      </c>
      <c r="E35" s="1" t="s">
        <v>525</v>
      </c>
      <c r="F35" s="1" t="s">
        <v>2743</v>
      </c>
      <c r="G35" s="1" t="s">
        <v>527</v>
      </c>
      <c r="H35" s="48" t="s">
        <v>267</v>
      </c>
      <c r="I35" s="75"/>
      <c r="J35" s="124">
        <v>27</v>
      </c>
      <c r="K35" s="153" t="str">
        <f t="shared" si="12"/>
        <v>筆谷 陽子</v>
      </c>
      <c r="M35" s="212"/>
      <c r="N35" s="21"/>
      <c r="O35" s="214"/>
      <c r="P35" s="140" t="str">
        <f t="shared" si="34"/>
        <v/>
      </c>
      <c r="Q35" s="141" t="str">
        <f t="shared" si="35"/>
        <v/>
      </c>
      <c r="R35" s="360" t="str">
        <f t="shared" si="3"/>
        <v/>
      </c>
      <c r="S35" s="212"/>
      <c r="T35" s="21"/>
      <c r="U35" s="214"/>
      <c r="V35" s="140" t="str">
        <f t="shared" si="36"/>
        <v/>
      </c>
      <c r="W35" s="141" t="str">
        <f t="shared" si="37"/>
        <v/>
      </c>
      <c r="X35" s="360" t="str">
        <f t="shared" si="5"/>
        <v/>
      </c>
      <c r="Y35" s="124">
        <v>27</v>
      </c>
      <c r="Z35" s="138" t="str">
        <f t="shared" si="14"/>
        <v>筆谷 陽子</v>
      </c>
      <c r="AA35" s="16"/>
      <c r="AB35" s="69"/>
      <c r="AC35" s="19"/>
      <c r="AD35" s="174"/>
      <c r="AE35" s="146" t="str">
        <f t="shared" si="40"/>
        <v/>
      </c>
      <c r="AF35" s="147" t="str">
        <f t="shared" si="41"/>
        <v/>
      </c>
      <c r="AG35" s="360" t="str">
        <f t="shared" si="42"/>
        <v/>
      </c>
      <c r="AH35" s="212"/>
      <c r="AI35" s="21"/>
      <c r="AJ35" s="214"/>
      <c r="AK35" s="140" t="str">
        <f t="shared" si="38"/>
        <v/>
      </c>
      <c r="AL35" s="141" t="str">
        <f t="shared" si="39"/>
        <v/>
      </c>
      <c r="AM35" s="360" t="str">
        <f t="shared" si="9"/>
        <v/>
      </c>
      <c r="AN35" s="124">
        <v>27</v>
      </c>
      <c r="AO35" s="138" t="str">
        <f t="shared" si="16"/>
        <v>筆谷 陽子</v>
      </c>
    </row>
    <row r="36" spans="1:63" ht="15" customHeight="1" thickBot="1">
      <c r="A36" s="9">
        <v>28</v>
      </c>
      <c r="B36" s="45">
        <v>3</v>
      </c>
      <c r="C36" s="165" t="str">
        <f t="shared" si="2"/>
        <v>たけのこ</v>
      </c>
      <c r="D36" s="1" t="s">
        <v>1922</v>
      </c>
      <c r="E36" s="1" t="s">
        <v>341</v>
      </c>
      <c r="F36" s="1" t="s">
        <v>1924</v>
      </c>
      <c r="G36" s="1" t="s">
        <v>343</v>
      </c>
      <c r="H36" s="48" t="s">
        <v>267</v>
      </c>
      <c r="I36" s="75"/>
      <c r="J36" s="124">
        <v>28</v>
      </c>
      <c r="K36" s="153" t="str">
        <f t="shared" si="12"/>
        <v>宮田 由美</v>
      </c>
      <c r="M36" s="213"/>
      <c r="N36" s="22"/>
      <c r="O36" s="215"/>
      <c r="P36" s="142" t="str">
        <f t="shared" si="34"/>
        <v/>
      </c>
      <c r="Q36" s="143" t="str">
        <f t="shared" si="35"/>
        <v/>
      </c>
      <c r="R36" s="360" t="str">
        <f t="shared" si="3"/>
        <v/>
      </c>
      <c r="S36" s="213"/>
      <c r="T36" s="22"/>
      <c r="U36" s="215"/>
      <c r="V36" s="142" t="str">
        <f t="shared" si="36"/>
        <v/>
      </c>
      <c r="W36" s="143" t="str">
        <f t="shared" si="37"/>
        <v/>
      </c>
      <c r="X36" s="360" t="str">
        <f t="shared" si="5"/>
        <v/>
      </c>
      <c r="Y36" s="124">
        <v>28</v>
      </c>
      <c r="Z36" s="138" t="str">
        <f t="shared" si="14"/>
        <v>宮田 由美</v>
      </c>
      <c r="AA36" s="16"/>
      <c r="AB36" s="69"/>
      <c r="AC36" s="19"/>
      <c r="AD36" s="174"/>
      <c r="AE36" s="146" t="str">
        <f t="shared" si="40"/>
        <v/>
      </c>
      <c r="AF36" s="147" t="str">
        <f t="shared" si="41"/>
        <v/>
      </c>
      <c r="AG36" s="360" t="str">
        <f t="shared" si="42"/>
        <v/>
      </c>
      <c r="AH36" s="213"/>
      <c r="AI36" s="22"/>
      <c r="AJ36" s="215"/>
      <c r="AK36" s="142" t="str">
        <f t="shared" si="38"/>
        <v/>
      </c>
      <c r="AL36" s="143" t="str">
        <f t="shared" si="39"/>
        <v/>
      </c>
      <c r="AM36" s="360" t="str">
        <f t="shared" si="9"/>
        <v/>
      </c>
      <c r="AN36" s="124">
        <v>28</v>
      </c>
      <c r="AO36" s="138" t="str">
        <f t="shared" si="16"/>
        <v>宮田 由美</v>
      </c>
      <c r="AR36" s="246" t="s">
        <v>130</v>
      </c>
      <c r="AS36" s="247"/>
      <c r="AT36" s="247"/>
      <c r="AU36" s="248"/>
      <c r="AW36" s="246" t="s">
        <v>395</v>
      </c>
      <c r="AX36" s="247"/>
      <c r="AY36" s="247"/>
      <c r="AZ36" s="248"/>
    </row>
    <row r="37" spans="1:63" ht="15" customHeight="1" thickBot="1">
      <c r="A37" s="9">
        <v>29</v>
      </c>
      <c r="B37" s="45">
        <v>49</v>
      </c>
      <c r="C37" s="364" t="str">
        <f t="shared" si="2"/>
        <v>大手前大学</v>
      </c>
      <c r="D37" s="1" t="s">
        <v>3158</v>
      </c>
      <c r="E37" s="1" t="s">
        <v>3159</v>
      </c>
      <c r="F37" s="1" t="s">
        <v>3160</v>
      </c>
      <c r="G37" s="1" t="s">
        <v>861</v>
      </c>
      <c r="H37" s="48" t="s">
        <v>162</v>
      </c>
      <c r="I37" s="75"/>
      <c r="J37" s="124">
        <v>29</v>
      </c>
      <c r="K37" s="153" t="str">
        <f t="shared" si="12"/>
        <v>木原 友哉</v>
      </c>
      <c r="M37" s="212"/>
      <c r="N37" s="21"/>
      <c r="O37" s="214"/>
      <c r="P37" s="140" t="str">
        <f t="shared" si="34"/>
        <v/>
      </c>
      <c r="Q37" s="141" t="str">
        <f t="shared" si="35"/>
        <v/>
      </c>
      <c r="R37" s="360" t="str">
        <f t="shared" si="3"/>
        <v/>
      </c>
      <c r="S37" s="212"/>
      <c r="T37" s="21"/>
      <c r="U37" s="214"/>
      <c r="V37" s="140" t="str">
        <f t="shared" si="36"/>
        <v/>
      </c>
      <c r="W37" s="141" t="str">
        <f t="shared" si="37"/>
        <v/>
      </c>
      <c r="X37" s="360" t="str">
        <f t="shared" si="5"/>
        <v/>
      </c>
      <c r="Y37" s="124">
        <v>29</v>
      </c>
      <c r="Z37" s="138" t="str">
        <f t="shared" si="14"/>
        <v>木原 友哉</v>
      </c>
      <c r="AA37" s="16"/>
      <c r="AB37" s="69"/>
      <c r="AC37" s="19"/>
      <c r="AD37" s="174"/>
      <c r="AE37" s="146" t="str">
        <f t="shared" si="40"/>
        <v/>
      </c>
      <c r="AF37" s="147" t="str">
        <f t="shared" si="41"/>
        <v/>
      </c>
      <c r="AG37" s="360" t="str">
        <f t="shared" si="42"/>
        <v/>
      </c>
      <c r="AH37" s="212"/>
      <c r="AI37" s="21"/>
      <c r="AJ37" s="214"/>
      <c r="AK37" s="140" t="str">
        <f t="shared" si="38"/>
        <v/>
      </c>
      <c r="AL37" s="141" t="str">
        <f t="shared" si="39"/>
        <v/>
      </c>
      <c r="AM37" s="360" t="str">
        <f t="shared" si="9"/>
        <v/>
      </c>
      <c r="AN37" s="124">
        <v>29</v>
      </c>
      <c r="AO37" s="138" t="str">
        <f t="shared" si="16"/>
        <v>木原 友哉</v>
      </c>
      <c r="AR37" s="249"/>
      <c r="AS37" s="250"/>
      <c r="AT37" s="250"/>
      <c r="AU37" s="251"/>
      <c r="AW37" s="249"/>
      <c r="AX37" s="250"/>
      <c r="AY37" s="250"/>
      <c r="AZ37" s="251"/>
      <c r="BC37" s="344" t="s">
        <v>153</v>
      </c>
      <c r="BD37" s="345"/>
      <c r="BE37" s="345"/>
      <c r="BF37" s="345"/>
      <c r="BG37" s="108"/>
      <c r="BH37" s="108"/>
      <c r="BI37" s="108"/>
      <c r="BJ37" s="108"/>
      <c r="BK37" s="157"/>
    </row>
    <row r="38" spans="1:63" ht="15" customHeight="1" thickBot="1">
      <c r="A38" s="9">
        <v>30</v>
      </c>
      <c r="B38" s="45">
        <v>49</v>
      </c>
      <c r="C38" s="364" t="str">
        <f t="shared" si="2"/>
        <v>大手前大学</v>
      </c>
      <c r="D38" s="1" t="s">
        <v>814</v>
      </c>
      <c r="E38" s="1" t="s">
        <v>3167</v>
      </c>
      <c r="F38" s="1" t="s">
        <v>816</v>
      </c>
      <c r="G38" s="1" t="s">
        <v>3168</v>
      </c>
      <c r="H38" s="48" t="s">
        <v>162</v>
      </c>
      <c r="I38" s="75"/>
      <c r="J38" s="124">
        <v>30</v>
      </c>
      <c r="K38" s="153" t="str">
        <f t="shared" si="12"/>
        <v>高田 紘寿</v>
      </c>
      <c r="M38" s="213"/>
      <c r="N38" s="22"/>
      <c r="O38" s="215"/>
      <c r="P38" s="142" t="str">
        <f t="shared" si="34"/>
        <v/>
      </c>
      <c r="Q38" s="143" t="str">
        <f t="shared" si="35"/>
        <v/>
      </c>
      <c r="R38" s="360" t="str">
        <f t="shared" si="3"/>
        <v/>
      </c>
      <c r="S38" s="213"/>
      <c r="T38" s="22"/>
      <c r="U38" s="215"/>
      <c r="V38" s="142" t="str">
        <f t="shared" si="36"/>
        <v/>
      </c>
      <c r="W38" s="143" t="str">
        <f t="shared" si="37"/>
        <v/>
      </c>
      <c r="X38" s="360" t="str">
        <f t="shared" si="5"/>
        <v/>
      </c>
      <c r="Y38" s="124">
        <v>30</v>
      </c>
      <c r="Z38" s="138" t="str">
        <f t="shared" si="14"/>
        <v>高田 紘寿</v>
      </c>
      <c r="AA38" s="16"/>
      <c r="AB38" s="69"/>
      <c r="AC38" s="19"/>
      <c r="AD38" s="174"/>
      <c r="AE38" s="146" t="str">
        <f t="shared" si="40"/>
        <v/>
      </c>
      <c r="AF38" s="147" t="str">
        <f t="shared" si="41"/>
        <v/>
      </c>
      <c r="AG38" s="360" t="str">
        <f t="shared" si="42"/>
        <v/>
      </c>
      <c r="AH38" s="213"/>
      <c r="AI38" s="22"/>
      <c r="AJ38" s="215"/>
      <c r="AK38" s="142" t="str">
        <f t="shared" si="38"/>
        <v/>
      </c>
      <c r="AL38" s="143" t="str">
        <f t="shared" si="39"/>
        <v/>
      </c>
      <c r="AM38" s="360" t="str">
        <f t="shared" si="9"/>
        <v/>
      </c>
      <c r="AN38" s="124">
        <v>30</v>
      </c>
      <c r="AO38" s="138" t="str">
        <f t="shared" si="16"/>
        <v>高田 紘寿</v>
      </c>
      <c r="AR38" s="244"/>
      <c r="AS38" s="218" t="s">
        <v>13</v>
      </c>
      <c r="AT38" s="229" t="s">
        <v>3207</v>
      </c>
      <c r="AU38" s="283" t="str">
        <f>IF(COUNTA(AS40:AS49)&gt;=5,"C","")</f>
        <v/>
      </c>
      <c r="AW38" s="244"/>
      <c r="AX38" s="218" t="s">
        <v>13</v>
      </c>
      <c r="AY38" s="229" t="s">
        <v>3208</v>
      </c>
      <c r="AZ38" s="283" t="str">
        <f>IF(COUNTA(AX40:AX49)&gt;=5,"C","")</f>
        <v/>
      </c>
      <c r="BC38" s="346"/>
      <c r="BD38" s="347"/>
      <c r="BE38" s="347"/>
      <c r="BF38" s="347"/>
      <c r="BG38" s="6"/>
      <c r="BH38" s="6"/>
      <c r="BI38" s="6"/>
      <c r="BJ38" s="6"/>
      <c r="BK38" s="158"/>
    </row>
    <row r="39" spans="1:63" ht="15" customHeight="1" thickBot="1">
      <c r="A39" s="9">
        <v>31</v>
      </c>
      <c r="B39" s="45">
        <v>49</v>
      </c>
      <c r="C39" s="364" t="str">
        <f t="shared" si="2"/>
        <v>大手前大学</v>
      </c>
      <c r="D39" s="1" t="s">
        <v>3171</v>
      </c>
      <c r="E39" s="1" t="s">
        <v>1629</v>
      </c>
      <c r="F39" s="1" t="s">
        <v>1292</v>
      </c>
      <c r="G39" s="1" t="s">
        <v>1631</v>
      </c>
      <c r="H39" s="48" t="s">
        <v>162</v>
      </c>
      <c r="I39" s="75"/>
      <c r="J39" s="124">
        <v>31</v>
      </c>
      <c r="K39" s="153" t="str">
        <f t="shared" si="12"/>
        <v>渡邉 健太</v>
      </c>
      <c r="M39" s="212"/>
      <c r="N39" s="21"/>
      <c r="O39" s="214"/>
      <c r="P39" s="140" t="str">
        <f t="shared" si="34"/>
        <v/>
      </c>
      <c r="Q39" s="141" t="str">
        <f t="shared" si="35"/>
        <v/>
      </c>
      <c r="R39" s="360" t="str">
        <f t="shared" si="3"/>
        <v/>
      </c>
      <c r="S39" s="212"/>
      <c r="T39" s="21"/>
      <c r="U39" s="214"/>
      <c r="V39" s="140" t="str">
        <f t="shared" si="36"/>
        <v/>
      </c>
      <c r="W39" s="141" t="str">
        <f t="shared" si="37"/>
        <v/>
      </c>
      <c r="X39" s="360" t="str">
        <f t="shared" si="5"/>
        <v/>
      </c>
      <c r="Y39" s="124">
        <v>31</v>
      </c>
      <c r="Z39" s="138" t="str">
        <f t="shared" si="14"/>
        <v>渡邉 健太</v>
      </c>
      <c r="AB39" s="69"/>
      <c r="AC39" s="19"/>
      <c r="AD39" s="174"/>
      <c r="AE39" s="146" t="str">
        <f t="shared" si="40"/>
        <v/>
      </c>
      <c r="AF39" s="147" t="str">
        <f t="shared" si="41"/>
        <v/>
      </c>
      <c r="AG39" s="360" t="str">
        <f t="shared" si="42"/>
        <v/>
      </c>
      <c r="AH39" s="212"/>
      <c r="AI39" s="21"/>
      <c r="AJ39" s="214"/>
      <c r="AK39" s="140" t="str">
        <f t="shared" si="38"/>
        <v/>
      </c>
      <c r="AL39" s="141" t="str">
        <f t="shared" si="39"/>
        <v/>
      </c>
      <c r="AM39" s="360" t="str">
        <f t="shared" si="9"/>
        <v/>
      </c>
      <c r="AN39" s="124">
        <v>31</v>
      </c>
      <c r="AO39" s="138" t="str">
        <f t="shared" si="16"/>
        <v>渡邉 健太</v>
      </c>
      <c r="AR39" s="245"/>
      <c r="AS39" s="219"/>
      <c r="AT39" s="230"/>
      <c r="AU39" s="284"/>
      <c r="AW39" s="245"/>
      <c r="AX39" s="219"/>
      <c r="AY39" s="230"/>
      <c r="AZ39" s="284"/>
      <c r="BC39" s="348" t="s">
        <v>154</v>
      </c>
      <c r="BD39" s="349"/>
      <c r="BE39" s="349"/>
      <c r="BF39" s="349"/>
      <c r="BG39" s="349"/>
      <c r="BH39" s="349"/>
      <c r="BI39" s="349"/>
      <c r="BJ39" s="349"/>
      <c r="BK39" s="350"/>
    </row>
    <row r="40" spans="1:63" ht="15" customHeight="1" thickBot="1">
      <c r="A40" s="9">
        <v>32</v>
      </c>
      <c r="B40" s="45">
        <v>49</v>
      </c>
      <c r="C40" s="364" t="str">
        <f t="shared" si="2"/>
        <v>大手前大学</v>
      </c>
      <c r="D40" s="1" t="s">
        <v>3161</v>
      </c>
      <c r="E40" s="1" t="s">
        <v>3162</v>
      </c>
      <c r="F40" s="1" t="s">
        <v>3163</v>
      </c>
      <c r="G40" s="1" t="s">
        <v>503</v>
      </c>
      <c r="H40" s="48" t="s">
        <v>267</v>
      </c>
      <c r="I40" s="75"/>
      <c r="J40" s="124">
        <v>32</v>
      </c>
      <c r="K40" s="153" t="str">
        <f t="shared" si="12"/>
        <v>嶋谷 朱莉</v>
      </c>
      <c r="M40" s="213"/>
      <c r="N40" s="22"/>
      <c r="O40" s="215"/>
      <c r="P40" s="142" t="str">
        <f t="shared" si="34"/>
        <v/>
      </c>
      <c r="Q40" s="143" t="str">
        <f t="shared" si="35"/>
        <v/>
      </c>
      <c r="R40" s="360" t="str">
        <f t="shared" si="3"/>
        <v/>
      </c>
      <c r="S40" s="213"/>
      <c r="T40" s="22"/>
      <c r="U40" s="215"/>
      <c r="V40" s="142" t="str">
        <f t="shared" si="36"/>
        <v/>
      </c>
      <c r="W40" s="143" t="str">
        <f t="shared" si="37"/>
        <v/>
      </c>
      <c r="X40" s="360" t="str">
        <f t="shared" si="5"/>
        <v/>
      </c>
      <c r="Y40" s="124">
        <v>32</v>
      </c>
      <c r="Z40" s="138" t="str">
        <f t="shared" si="14"/>
        <v>嶋谷 朱莉</v>
      </c>
      <c r="AB40" s="69"/>
      <c r="AC40" s="19"/>
      <c r="AD40" s="174"/>
      <c r="AE40" s="146" t="str">
        <f t="shared" si="40"/>
        <v/>
      </c>
      <c r="AF40" s="147" t="str">
        <f t="shared" si="41"/>
        <v/>
      </c>
      <c r="AG40" s="360" t="str">
        <f t="shared" si="42"/>
        <v/>
      </c>
      <c r="AH40" s="213"/>
      <c r="AI40" s="22"/>
      <c r="AJ40" s="215"/>
      <c r="AK40" s="142" t="str">
        <f t="shared" si="38"/>
        <v/>
      </c>
      <c r="AL40" s="143" t="str">
        <f t="shared" si="39"/>
        <v/>
      </c>
      <c r="AM40" s="360" t="str">
        <f t="shared" si="9"/>
        <v/>
      </c>
      <c r="AN40" s="124">
        <v>32</v>
      </c>
      <c r="AO40" s="138" t="str">
        <f t="shared" si="16"/>
        <v>嶋谷 朱莉</v>
      </c>
      <c r="AR40" s="23" t="s">
        <v>122</v>
      </c>
      <c r="AS40" s="102"/>
      <c r="AT40" s="130" t="str">
        <f t="shared" ref="AT40:AT47" si="45">IF(AS40="","",IFERROR(VLOOKUP(AS40,$A$8:$K$52,11,FALSE),""))</f>
        <v/>
      </c>
      <c r="AU40" s="106"/>
      <c r="AW40" s="23" t="s">
        <v>122</v>
      </c>
      <c r="AX40" s="102"/>
      <c r="AY40" s="130" t="str">
        <f t="shared" ref="AY40:AY47" si="46">IF(AX40="","",IFERROR(VLOOKUP(AX40,$A$8:$K$52,11,FALSE),""))</f>
        <v/>
      </c>
      <c r="AZ40" s="106"/>
      <c r="BC40" s="348"/>
      <c r="BD40" s="349"/>
      <c r="BE40" s="349"/>
      <c r="BF40" s="349"/>
      <c r="BG40" s="349"/>
      <c r="BH40" s="349"/>
      <c r="BI40" s="349"/>
      <c r="BJ40" s="349"/>
      <c r="BK40" s="350"/>
    </row>
    <row r="41" spans="1:63" ht="15" customHeight="1">
      <c r="A41" s="9">
        <v>33</v>
      </c>
      <c r="B41" s="45">
        <v>49</v>
      </c>
      <c r="C41" s="364" t="str">
        <f t="shared" si="2"/>
        <v>大手前大学</v>
      </c>
      <c r="D41" s="1" t="s">
        <v>3164</v>
      </c>
      <c r="E41" s="1" t="s">
        <v>3165</v>
      </c>
      <c r="F41" s="1" t="s">
        <v>3166</v>
      </c>
      <c r="G41" s="1" t="s">
        <v>3090</v>
      </c>
      <c r="H41" s="48" t="s">
        <v>267</v>
      </c>
      <c r="I41" s="75"/>
      <c r="J41" s="124">
        <v>33</v>
      </c>
      <c r="K41" s="153" t="str">
        <f t="shared" si="12"/>
        <v>高瀬 梨沙</v>
      </c>
      <c r="M41" s="212"/>
      <c r="N41" s="21"/>
      <c r="O41" s="214"/>
      <c r="P41" s="140" t="str">
        <f t="shared" si="34"/>
        <v/>
      </c>
      <c r="Q41" s="141" t="str">
        <f t="shared" si="35"/>
        <v/>
      </c>
      <c r="R41" s="360" t="str">
        <f t="shared" si="3"/>
        <v/>
      </c>
      <c r="S41" s="212"/>
      <c r="T41" s="21"/>
      <c r="U41" s="214"/>
      <c r="V41" s="140" t="str">
        <f t="shared" si="36"/>
        <v/>
      </c>
      <c r="W41" s="141" t="str">
        <f t="shared" si="37"/>
        <v/>
      </c>
      <c r="X41" s="360" t="str">
        <f t="shared" si="5"/>
        <v/>
      </c>
      <c r="Y41" s="124">
        <v>33</v>
      </c>
      <c r="Z41" s="138" t="str">
        <f t="shared" si="14"/>
        <v>高瀬 梨沙</v>
      </c>
      <c r="AB41" s="69"/>
      <c r="AC41" s="19"/>
      <c r="AD41" s="174"/>
      <c r="AE41" s="146" t="str">
        <f t="shared" ref="AE41:AE50" si="47">IF(AC41="","",IFERROR(VLOOKUP(AC41,$A$9:$K$48,11,FALSE),""))</f>
        <v/>
      </c>
      <c r="AF41" s="147" t="str">
        <f t="shared" si="41"/>
        <v/>
      </c>
      <c r="AG41" s="360" t="str">
        <f t="shared" si="42"/>
        <v/>
      </c>
      <c r="AH41" s="212"/>
      <c r="AI41" s="21"/>
      <c r="AJ41" s="214"/>
      <c r="AK41" s="140" t="str">
        <f t="shared" si="38"/>
        <v/>
      </c>
      <c r="AL41" s="141" t="str">
        <f t="shared" si="39"/>
        <v/>
      </c>
      <c r="AM41" s="360" t="str">
        <f t="shared" si="9"/>
        <v/>
      </c>
      <c r="AN41" s="124">
        <v>33</v>
      </c>
      <c r="AO41" s="138" t="str">
        <f t="shared" si="16"/>
        <v>高瀬 梨沙</v>
      </c>
      <c r="AR41" s="23" t="s">
        <v>123</v>
      </c>
      <c r="AS41" s="102"/>
      <c r="AT41" s="130" t="str">
        <f t="shared" si="45"/>
        <v/>
      </c>
      <c r="AU41" s="106"/>
      <c r="AW41" s="23" t="s">
        <v>123</v>
      </c>
      <c r="AX41" s="102"/>
      <c r="AY41" s="130" t="str">
        <f t="shared" si="46"/>
        <v/>
      </c>
      <c r="AZ41" s="106"/>
      <c r="BC41" s="348"/>
      <c r="BD41" s="349"/>
      <c r="BE41" s="349"/>
      <c r="BF41" s="349"/>
      <c r="BG41" s="349"/>
      <c r="BH41" s="349"/>
      <c r="BI41" s="349"/>
      <c r="BJ41" s="349"/>
      <c r="BK41" s="350"/>
    </row>
    <row r="42" spans="1:63" ht="15" customHeight="1" thickBot="1">
      <c r="A42" s="9">
        <v>34</v>
      </c>
      <c r="B42" s="45">
        <v>49</v>
      </c>
      <c r="C42" s="364" t="str">
        <f t="shared" si="2"/>
        <v>大手前大学</v>
      </c>
      <c r="D42" s="1" t="s">
        <v>1259</v>
      </c>
      <c r="E42" s="1" t="s">
        <v>3169</v>
      </c>
      <c r="F42" s="1" t="s">
        <v>1261</v>
      </c>
      <c r="G42" s="1" t="s">
        <v>3170</v>
      </c>
      <c r="H42" s="48" t="s">
        <v>267</v>
      </c>
      <c r="I42" s="75"/>
      <c r="J42" s="124">
        <v>34</v>
      </c>
      <c r="K42" s="153" t="str">
        <f t="shared" si="12"/>
        <v>宮本 乃梨花</v>
      </c>
      <c r="M42" s="213"/>
      <c r="N42" s="22"/>
      <c r="O42" s="215"/>
      <c r="P42" s="142" t="str">
        <f t="shared" si="34"/>
        <v/>
      </c>
      <c r="Q42" s="143" t="str">
        <f t="shared" si="35"/>
        <v/>
      </c>
      <c r="R42" s="360" t="str">
        <f t="shared" si="3"/>
        <v/>
      </c>
      <c r="S42" s="213"/>
      <c r="T42" s="22"/>
      <c r="U42" s="215"/>
      <c r="V42" s="142" t="str">
        <f t="shared" si="36"/>
        <v/>
      </c>
      <c r="W42" s="143" t="str">
        <f t="shared" si="37"/>
        <v/>
      </c>
      <c r="X42" s="360" t="str">
        <f t="shared" si="5"/>
        <v/>
      </c>
      <c r="Y42" s="124">
        <v>34</v>
      </c>
      <c r="Z42" s="138" t="str">
        <f t="shared" si="14"/>
        <v>宮本 乃梨花</v>
      </c>
      <c r="AB42" s="69"/>
      <c r="AC42" s="19"/>
      <c r="AD42" s="174"/>
      <c r="AE42" s="146" t="str">
        <f t="shared" si="47"/>
        <v/>
      </c>
      <c r="AF42" s="147" t="str">
        <f t="shared" si="41"/>
        <v/>
      </c>
      <c r="AG42" s="360" t="str">
        <f t="shared" si="42"/>
        <v/>
      </c>
      <c r="AH42" s="213"/>
      <c r="AI42" s="22"/>
      <c r="AJ42" s="215"/>
      <c r="AK42" s="142" t="str">
        <f t="shared" si="38"/>
        <v/>
      </c>
      <c r="AL42" s="143" t="str">
        <f t="shared" si="39"/>
        <v/>
      </c>
      <c r="AM42" s="360" t="str">
        <f t="shared" si="9"/>
        <v/>
      </c>
      <c r="AN42" s="124">
        <v>34</v>
      </c>
      <c r="AO42" s="138" t="str">
        <f t="shared" si="16"/>
        <v>宮本 乃梨花</v>
      </c>
      <c r="AR42" s="23" t="s">
        <v>124</v>
      </c>
      <c r="AS42" s="102"/>
      <c r="AT42" s="130" t="str">
        <f t="shared" si="45"/>
        <v/>
      </c>
      <c r="AU42" s="106"/>
      <c r="AW42" s="23" t="s">
        <v>124</v>
      </c>
      <c r="AX42" s="102"/>
      <c r="AY42" s="130" t="str">
        <f t="shared" si="46"/>
        <v/>
      </c>
      <c r="AZ42" s="106"/>
      <c r="BC42" s="348"/>
      <c r="BD42" s="349"/>
      <c r="BE42" s="349"/>
      <c r="BF42" s="349"/>
      <c r="BG42" s="349"/>
      <c r="BH42" s="349"/>
      <c r="BI42" s="349"/>
      <c r="BJ42" s="349"/>
      <c r="BK42" s="350"/>
    </row>
    <row r="43" spans="1:63" ht="15" customHeight="1">
      <c r="A43" s="9">
        <v>35</v>
      </c>
      <c r="B43" s="45"/>
      <c r="C43" s="165" t="str">
        <f t="shared" si="2"/>
        <v/>
      </c>
      <c r="D43" s="1"/>
      <c r="E43" s="1"/>
      <c r="F43" s="1"/>
      <c r="G43" s="1"/>
      <c r="H43" s="48"/>
      <c r="I43" s="75"/>
      <c r="J43" s="124">
        <v>35</v>
      </c>
      <c r="K43" s="153" t="str">
        <f t="shared" si="12"/>
        <v>(未登録)</v>
      </c>
      <c r="M43" s="212"/>
      <c r="N43" s="21"/>
      <c r="O43" s="214"/>
      <c r="P43" s="140" t="str">
        <f t="shared" si="34"/>
        <v/>
      </c>
      <c r="Q43" s="141" t="str">
        <f t="shared" si="35"/>
        <v/>
      </c>
      <c r="R43" s="360" t="str">
        <f t="shared" si="3"/>
        <v/>
      </c>
      <c r="S43" s="212"/>
      <c r="T43" s="21"/>
      <c r="U43" s="214"/>
      <c r="V43" s="140" t="str">
        <f t="shared" si="36"/>
        <v/>
      </c>
      <c r="W43" s="141" t="str">
        <f t="shared" si="37"/>
        <v/>
      </c>
      <c r="X43" s="360" t="str">
        <f t="shared" si="5"/>
        <v/>
      </c>
      <c r="Y43" s="124">
        <v>35</v>
      </c>
      <c r="Z43" s="138" t="str">
        <f t="shared" si="14"/>
        <v>(未登録)</v>
      </c>
      <c r="AB43" s="69"/>
      <c r="AC43" s="19"/>
      <c r="AD43" s="174"/>
      <c r="AE43" s="146" t="str">
        <f t="shared" si="47"/>
        <v/>
      </c>
      <c r="AF43" s="147" t="str">
        <f t="shared" si="41"/>
        <v/>
      </c>
      <c r="AG43" s="360" t="str">
        <f t="shared" si="42"/>
        <v/>
      </c>
      <c r="AH43" s="212"/>
      <c r="AI43" s="21"/>
      <c r="AJ43" s="214"/>
      <c r="AK43" s="140" t="str">
        <f t="shared" si="38"/>
        <v/>
      </c>
      <c r="AL43" s="141" t="str">
        <f t="shared" si="39"/>
        <v/>
      </c>
      <c r="AM43" s="360" t="str">
        <f t="shared" si="9"/>
        <v/>
      </c>
      <c r="AN43" s="124">
        <v>35</v>
      </c>
      <c r="AO43" s="138" t="str">
        <f t="shared" si="16"/>
        <v>(未登録)</v>
      </c>
      <c r="AR43" s="23" t="s">
        <v>125</v>
      </c>
      <c r="AS43" s="102"/>
      <c r="AT43" s="130" t="str">
        <f t="shared" si="45"/>
        <v/>
      </c>
      <c r="AU43" s="106"/>
      <c r="AW43" s="23" t="s">
        <v>125</v>
      </c>
      <c r="AX43" s="102"/>
      <c r="AY43" s="130" t="str">
        <f t="shared" si="46"/>
        <v/>
      </c>
      <c r="AZ43" s="106"/>
      <c r="BC43" s="348"/>
      <c r="BD43" s="349"/>
      <c r="BE43" s="349"/>
      <c r="BF43" s="349"/>
      <c r="BG43" s="349"/>
      <c r="BH43" s="349"/>
      <c r="BI43" s="349"/>
      <c r="BJ43" s="349"/>
      <c r="BK43" s="350"/>
    </row>
    <row r="44" spans="1:63" ht="15" customHeight="1" thickBot="1">
      <c r="A44" s="9">
        <v>36</v>
      </c>
      <c r="B44" s="45"/>
      <c r="C44" s="165" t="str">
        <f t="shared" si="2"/>
        <v/>
      </c>
      <c r="D44" s="1"/>
      <c r="E44" s="1"/>
      <c r="F44" s="1"/>
      <c r="G44" s="1"/>
      <c r="H44" s="48"/>
      <c r="I44" s="75"/>
      <c r="J44" s="124">
        <v>36</v>
      </c>
      <c r="K44" s="153" t="str">
        <f t="shared" si="12"/>
        <v>(未登録)</v>
      </c>
      <c r="M44" s="213"/>
      <c r="N44" s="22"/>
      <c r="O44" s="215"/>
      <c r="P44" s="142" t="str">
        <f t="shared" si="34"/>
        <v/>
      </c>
      <c r="Q44" s="143" t="str">
        <f t="shared" si="35"/>
        <v/>
      </c>
      <c r="R44" s="360" t="str">
        <f t="shared" si="3"/>
        <v/>
      </c>
      <c r="S44" s="213"/>
      <c r="T44" s="22"/>
      <c r="U44" s="215"/>
      <c r="V44" s="142" t="str">
        <f t="shared" si="36"/>
        <v/>
      </c>
      <c r="W44" s="143" t="str">
        <f t="shared" si="37"/>
        <v/>
      </c>
      <c r="X44" s="360" t="str">
        <f t="shared" si="5"/>
        <v/>
      </c>
      <c r="Y44" s="124">
        <v>36</v>
      </c>
      <c r="Z44" s="138" t="str">
        <f t="shared" si="14"/>
        <v>(未登録)</v>
      </c>
      <c r="AB44" s="69"/>
      <c r="AC44" s="19"/>
      <c r="AD44" s="174"/>
      <c r="AE44" s="146" t="str">
        <f t="shared" si="47"/>
        <v/>
      </c>
      <c r="AF44" s="147" t="str">
        <f t="shared" si="41"/>
        <v/>
      </c>
      <c r="AG44" s="360" t="str">
        <f t="shared" si="42"/>
        <v/>
      </c>
      <c r="AH44" s="213"/>
      <c r="AI44" s="22"/>
      <c r="AJ44" s="215"/>
      <c r="AK44" s="142" t="str">
        <f t="shared" si="38"/>
        <v/>
      </c>
      <c r="AL44" s="143" t="str">
        <f t="shared" si="39"/>
        <v/>
      </c>
      <c r="AM44" s="360" t="str">
        <f t="shared" si="9"/>
        <v/>
      </c>
      <c r="AN44" s="124">
        <v>36</v>
      </c>
      <c r="AO44" s="138" t="str">
        <f t="shared" si="16"/>
        <v>(未登録)</v>
      </c>
      <c r="AR44" s="23" t="s">
        <v>126</v>
      </c>
      <c r="AS44" s="102"/>
      <c r="AT44" s="130" t="str">
        <f t="shared" si="45"/>
        <v/>
      </c>
      <c r="AU44" s="106"/>
      <c r="AW44" s="23" t="s">
        <v>126</v>
      </c>
      <c r="AX44" s="102"/>
      <c r="AY44" s="130" t="str">
        <f t="shared" si="46"/>
        <v/>
      </c>
      <c r="AZ44" s="106"/>
      <c r="BC44" s="348"/>
      <c r="BD44" s="349"/>
      <c r="BE44" s="349"/>
      <c r="BF44" s="349"/>
      <c r="BG44" s="349"/>
      <c r="BH44" s="349"/>
      <c r="BI44" s="349"/>
      <c r="BJ44" s="349"/>
      <c r="BK44" s="350"/>
    </row>
    <row r="45" spans="1:63" ht="15" customHeight="1">
      <c r="A45" s="9">
        <v>37</v>
      </c>
      <c r="B45" s="45"/>
      <c r="C45" s="165" t="str">
        <f t="shared" si="2"/>
        <v/>
      </c>
      <c r="D45" s="1"/>
      <c r="E45" s="1"/>
      <c r="F45" s="1"/>
      <c r="G45" s="1"/>
      <c r="H45" s="48"/>
      <c r="I45" s="75"/>
      <c r="J45" s="124">
        <v>37</v>
      </c>
      <c r="K45" s="153" t="str">
        <f t="shared" si="12"/>
        <v>(未登録)</v>
      </c>
      <c r="M45" s="212"/>
      <c r="N45" s="21"/>
      <c r="O45" s="214"/>
      <c r="P45" s="140" t="str">
        <f t="shared" si="34"/>
        <v/>
      </c>
      <c r="Q45" s="141" t="str">
        <f t="shared" si="35"/>
        <v/>
      </c>
      <c r="R45" s="360" t="str">
        <f t="shared" si="3"/>
        <v/>
      </c>
      <c r="S45" s="212"/>
      <c r="T45" s="21"/>
      <c r="U45" s="214"/>
      <c r="V45" s="140" t="str">
        <f t="shared" si="36"/>
        <v/>
      </c>
      <c r="W45" s="141" t="str">
        <f t="shared" si="37"/>
        <v/>
      </c>
      <c r="X45" s="360" t="str">
        <f t="shared" si="5"/>
        <v/>
      </c>
      <c r="Y45" s="124">
        <v>37</v>
      </c>
      <c r="Z45" s="138" t="str">
        <f t="shared" si="14"/>
        <v>(未登録)</v>
      </c>
      <c r="AB45" s="69"/>
      <c r="AC45" s="19"/>
      <c r="AD45" s="174"/>
      <c r="AE45" s="146" t="str">
        <f t="shared" si="47"/>
        <v/>
      </c>
      <c r="AF45" s="147" t="str">
        <f t="shared" si="41"/>
        <v/>
      </c>
      <c r="AG45" s="360" t="str">
        <f t="shared" si="42"/>
        <v/>
      </c>
      <c r="AH45" s="212"/>
      <c r="AI45" s="21"/>
      <c r="AJ45" s="214"/>
      <c r="AK45" s="140" t="str">
        <f t="shared" si="38"/>
        <v/>
      </c>
      <c r="AL45" s="141" t="str">
        <f t="shared" si="39"/>
        <v/>
      </c>
      <c r="AM45" s="360" t="str">
        <f t="shared" si="9"/>
        <v/>
      </c>
      <c r="AN45" s="124">
        <v>37</v>
      </c>
      <c r="AO45" s="138" t="str">
        <f t="shared" si="16"/>
        <v>(未登録)</v>
      </c>
      <c r="AR45" s="23" t="s">
        <v>127</v>
      </c>
      <c r="AS45" s="102"/>
      <c r="AT45" s="130" t="str">
        <f t="shared" si="45"/>
        <v/>
      </c>
      <c r="AU45" s="106"/>
      <c r="AW45" s="23" t="s">
        <v>127</v>
      </c>
      <c r="AX45" s="102"/>
      <c r="AY45" s="130" t="str">
        <f t="shared" si="46"/>
        <v/>
      </c>
      <c r="AZ45" s="106"/>
      <c r="BC45" s="348"/>
      <c r="BD45" s="349"/>
      <c r="BE45" s="349"/>
      <c r="BF45" s="349"/>
      <c r="BG45" s="349"/>
      <c r="BH45" s="349"/>
      <c r="BI45" s="349"/>
      <c r="BJ45" s="349"/>
      <c r="BK45" s="350"/>
    </row>
    <row r="46" spans="1:63" ht="15" customHeight="1" thickBot="1">
      <c r="A46" s="9">
        <v>38</v>
      </c>
      <c r="B46" s="45"/>
      <c r="C46" s="165" t="str">
        <f t="shared" si="2"/>
        <v/>
      </c>
      <c r="D46" s="1"/>
      <c r="E46" s="1"/>
      <c r="F46" s="1"/>
      <c r="G46" s="1"/>
      <c r="H46" s="48"/>
      <c r="I46" s="75"/>
      <c r="J46" s="124">
        <v>38</v>
      </c>
      <c r="K46" s="153" t="str">
        <f t="shared" si="12"/>
        <v>(未登録)</v>
      </c>
      <c r="M46" s="213"/>
      <c r="N46" s="22"/>
      <c r="O46" s="215"/>
      <c r="P46" s="142" t="str">
        <f t="shared" si="34"/>
        <v/>
      </c>
      <c r="Q46" s="143" t="str">
        <f t="shared" si="35"/>
        <v/>
      </c>
      <c r="R46" s="360" t="str">
        <f t="shared" si="3"/>
        <v/>
      </c>
      <c r="S46" s="213"/>
      <c r="T46" s="22"/>
      <c r="U46" s="215"/>
      <c r="V46" s="142" t="str">
        <f t="shared" si="36"/>
        <v/>
      </c>
      <c r="W46" s="143" t="str">
        <f t="shared" si="37"/>
        <v/>
      </c>
      <c r="X46" s="360" t="str">
        <f t="shared" si="5"/>
        <v/>
      </c>
      <c r="Y46" s="124">
        <v>38</v>
      </c>
      <c r="Z46" s="138" t="str">
        <f t="shared" si="14"/>
        <v>(未登録)</v>
      </c>
      <c r="AB46" s="69"/>
      <c r="AC46" s="19"/>
      <c r="AD46" s="174"/>
      <c r="AE46" s="146" t="str">
        <f t="shared" si="47"/>
        <v/>
      </c>
      <c r="AF46" s="147" t="str">
        <f t="shared" si="41"/>
        <v/>
      </c>
      <c r="AG46" s="360" t="str">
        <f t="shared" si="42"/>
        <v/>
      </c>
      <c r="AH46" s="213"/>
      <c r="AI46" s="22"/>
      <c r="AJ46" s="215"/>
      <c r="AK46" s="142" t="str">
        <f t="shared" si="38"/>
        <v/>
      </c>
      <c r="AL46" s="143" t="str">
        <f t="shared" si="39"/>
        <v/>
      </c>
      <c r="AM46" s="360" t="str">
        <f t="shared" si="9"/>
        <v/>
      </c>
      <c r="AN46" s="124">
        <v>38</v>
      </c>
      <c r="AO46" s="138" t="str">
        <f t="shared" si="16"/>
        <v>(未登録)</v>
      </c>
      <c r="AR46" s="23" t="s">
        <v>128</v>
      </c>
      <c r="AS46" s="102"/>
      <c r="AT46" s="130" t="str">
        <f t="shared" si="45"/>
        <v/>
      </c>
      <c r="AU46" s="106"/>
      <c r="AW46" s="23" t="s">
        <v>128</v>
      </c>
      <c r="AX46" s="102"/>
      <c r="AY46" s="130" t="str">
        <f t="shared" si="46"/>
        <v/>
      </c>
      <c r="AZ46" s="106"/>
      <c r="BC46" s="348"/>
      <c r="BD46" s="349"/>
      <c r="BE46" s="349"/>
      <c r="BF46" s="349"/>
      <c r="BG46" s="349"/>
      <c r="BH46" s="349"/>
      <c r="BI46" s="349"/>
      <c r="BJ46" s="349"/>
      <c r="BK46" s="350"/>
    </row>
    <row r="47" spans="1:63" ht="15" customHeight="1">
      <c r="A47" s="9">
        <v>39</v>
      </c>
      <c r="B47" s="45"/>
      <c r="C47" s="165" t="str">
        <f t="shared" si="2"/>
        <v/>
      </c>
      <c r="D47" s="1"/>
      <c r="E47" s="1"/>
      <c r="F47" s="1"/>
      <c r="G47" s="1"/>
      <c r="H47" s="48"/>
      <c r="I47" s="75"/>
      <c r="J47" s="124">
        <v>39</v>
      </c>
      <c r="K47" s="153" t="str">
        <f>IF(D47="","(未登録)",D47&amp;" "&amp;E47)</f>
        <v>(未登録)</v>
      </c>
      <c r="M47" s="212"/>
      <c r="N47" s="21"/>
      <c r="O47" s="214"/>
      <c r="P47" s="140" t="str">
        <f t="shared" si="34"/>
        <v/>
      </c>
      <c r="Q47" s="141" t="str">
        <f t="shared" si="35"/>
        <v/>
      </c>
      <c r="R47" s="360" t="str">
        <f t="shared" si="3"/>
        <v/>
      </c>
      <c r="S47" s="212"/>
      <c r="T47" s="21"/>
      <c r="U47" s="214"/>
      <c r="V47" s="140" t="str">
        <f t="shared" si="36"/>
        <v/>
      </c>
      <c r="W47" s="141" t="str">
        <f t="shared" si="37"/>
        <v/>
      </c>
      <c r="X47" s="360" t="str">
        <f t="shared" si="5"/>
        <v/>
      </c>
      <c r="Y47" s="124">
        <v>39</v>
      </c>
      <c r="Z47" s="138" t="str">
        <f t="shared" si="14"/>
        <v>(未登録)</v>
      </c>
      <c r="AB47" s="69"/>
      <c r="AC47" s="19"/>
      <c r="AD47" s="174"/>
      <c r="AE47" s="146" t="str">
        <f t="shared" si="47"/>
        <v/>
      </c>
      <c r="AF47" s="147" t="str">
        <f t="shared" si="41"/>
        <v/>
      </c>
      <c r="AG47" s="360" t="str">
        <f t="shared" si="42"/>
        <v/>
      </c>
      <c r="AH47" s="212"/>
      <c r="AI47" s="21"/>
      <c r="AJ47" s="214"/>
      <c r="AK47" s="140" t="str">
        <f t="shared" si="38"/>
        <v/>
      </c>
      <c r="AL47" s="141" t="str">
        <f t="shared" si="39"/>
        <v/>
      </c>
      <c r="AM47" s="360" t="str">
        <f t="shared" si="9"/>
        <v/>
      </c>
      <c r="AN47" s="124">
        <v>39</v>
      </c>
      <c r="AO47" s="138" t="str">
        <f t="shared" si="16"/>
        <v>(未登録)</v>
      </c>
      <c r="AR47" s="23" t="s">
        <v>129</v>
      </c>
      <c r="AS47" s="102"/>
      <c r="AT47" s="130" t="str">
        <f t="shared" si="45"/>
        <v/>
      </c>
      <c r="AU47" s="106"/>
      <c r="AW47" s="23" t="s">
        <v>129</v>
      </c>
      <c r="AX47" s="102"/>
      <c r="AY47" s="130" t="str">
        <f t="shared" si="46"/>
        <v/>
      </c>
      <c r="AZ47" s="106"/>
      <c r="BC47" s="348"/>
      <c r="BD47" s="349"/>
      <c r="BE47" s="349"/>
      <c r="BF47" s="349"/>
      <c r="BG47" s="349"/>
      <c r="BH47" s="349"/>
      <c r="BI47" s="349"/>
      <c r="BJ47" s="349"/>
      <c r="BK47" s="350"/>
    </row>
    <row r="48" spans="1:63" ht="15" customHeight="1" thickBot="1">
      <c r="A48" s="10">
        <v>40</v>
      </c>
      <c r="B48" s="46"/>
      <c r="C48" s="166" t="str">
        <f t="shared" si="2"/>
        <v/>
      </c>
      <c r="D48" s="11"/>
      <c r="E48" s="11"/>
      <c r="F48" s="11"/>
      <c r="G48" s="11"/>
      <c r="H48" s="49"/>
      <c r="I48" s="76"/>
      <c r="J48" s="125">
        <v>40</v>
      </c>
      <c r="K48" s="154" t="str">
        <f t="shared" si="12"/>
        <v>(未登録)</v>
      </c>
      <c r="M48" s="213"/>
      <c r="N48" s="22"/>
      <c r="O48" s="215"/>
      <c r="P48" s="145" t="str">
        <f t="shared" si="34"/>
        <v/>
      </c>
      <c r="Q48" s="143" t="str">
        <f t="shared" si="35"/>
        <v/>
      </c>
      <c r="R48" s="360" t="str">
        <f t="shared" si="3"/>
        <v/>
      </c>
      <c r="S48" s="213"/>
      <c r="T48" s="22"/>
      <c r="U48" s="215"/>
      <c r="V48" s="145" t="str">
        <f t="shared" si="36"/>
        <v/>
      </c>
      <c r="W48" s="143" t="str">
        <f t="shared" si="37"/>
        <v/>
      </c>
      <c r="X48" s="360" t="str">
        <f t="shared" si="5"/>
        <v/>
      </c>
      <c r="Y48" s="125">
        <v>40</v>
      </c>
      <c r="Z48" s="139" t="str">
        <f t="shared" si="14"/>
        <v>(未登録)</v>
      </c>
      <c r="AB48" s="69"/>
      <c r="AC48" s="19"/>
      <c r="AD48" s="174"/>
      <c r="AE48" s="146" t="str">
        <f t="shared" si="47"/>
        <v/>
      </c>
      <c r="AF48" s="147" t="str">
        <f t="shared" si="41"/>
        <v/>
      </c>
      <c r="AG48" s="360" t="str">
        <f t="shared" si="42"/>
        <v/>
      </c>
      <c r="AH48" s="213"/>
      <c r="AI48" s="22"/>
      <c r="AJ48" s="215"/>
      <c r="AK48" s="145" t="str">
        <f t="shared" si="38"/>
        <v/>
      </c>
      <c r="AL48" s="143" t="str">
        <f t="shared" si="39"/>
        <v/>
      </c>
      <c r="AM48" s="360" t="str">
        <f t="shared" si="9"/>
        <v/>
      </c>
      <c r="AN48" s="125">
        <v>40</v>
      </c>
      <c r="AO48" s="139" t="str">
        <f t="shared" si="16"/>
        <v>(未登録)</v>
      </c>
      <c r="AR48" s="23"/>
      <c r="AS48" s="126"/>
      <c r="AT48" s="130" t="str">
        <f t="shared" ref="AT48:AT49" si="48">IF(AS48="","",IFERROR(VLOOKUP(AS48,$A$8:$K$52,11,FALSE),""))</f>
        <v/>
      </c>
      <c r="AU48" s="106"/>
      <c r="AW48" s="23"/>
      <c r="AX48" s="126"/>
      <c r="AY48" s="130" t="str">
        <f t="shared" ref="AY48:AY49" si="49">IF(AX48="","",IFERROR(VLOOKUP(AX48,$A$8:$K$52,11,FALSE),""))</f>
        <v/>
      </c>
      <c r="AZ48" s="106"/>
      <c r="BC48" s="348"/>
      <c r="BD48" s="349"/>
      <c r="BE48" s="349"/>
      <c r="BF48" s="349"/>
      <c r="BG48" s="349"/>
      <c r="BH48" s="349"/>
      <c r="BI48" s="349"/>
      <c r="BJ48" s="349"/>
      <c r="BK48" s="350"/>
    </row>
    <row r="49" spans="1:63" ht="15" customHeight="1" thickBot="1">
      <c r="A49" s="30"/>
      <c r="B49" s="30"/>
      <c r="C49" s="201" t="s">
        <v>3180</v>
      </c>
      <c r="D49" s="202"/>
      <c r="E49" s="202"/>
      <c r="F49" s="202"/>
      <c r="G49" s="202"/>
      <c r="H49" s="202"/>
      <c r="I49" s="202"/>
      <c r="J49" s="31"/>
      <c r="K49" s="29"/>
      <c r="R49" s="360">
        <f>SUM(R9:R48)</f>
        <v>0</v>
      </c>
      <c r="X49" s="360">
        <f>SUM(X9:X48)</f>
        <v>0</v>
      </c>
      <c r="AB49" s="69"/>
      <c r="AC49" s="19"/>
      <c r="AD49" s="174"/>
      <c r="AE49" s="146" t="str">
        <f t="shared" si="47"/>
        <v/>
      </c>
      <c r="AF49" s="147" t="str">
        <f t="shared" si="41"/>
        <v/>
      </c>
      <c r="AG49" s="360" t="str">
        <f t="shared" si="42"/>
        <v/>
      </c>
      <c r="AI49"/>
      <c r="AM49" s="360">
        <f>SUM(AM9:AM48)</f>
        <v>0</v>
      </c>
      <c r="AR49" s="103"/>
      <c r="AS49" s="127"/>
      <c r="AT49" s="131" t="str">
        <f t="shared" si="48"/>
        <v/>
      </c>
      <c r="AU49" s="107"/>
      <c r="AW49" s="103"/>
      <c r="AX49" s="127"/>
      <c r="AY49" s="131" t="str">
        <f t="shared" si="49"/>
        <v/>
      </c>
      <c r="AZ49" s="107"/>
      <c r="BC49" s="351"/>
      <c r="BD49" s="352"/>
      <c r="BE49" s="352"/>
      <c r="BF49" s="352"/>
      <c r="BG49" s="352"/>
      <c r="BH49" s="352"/>
      <c r="BI49" s="352"/>
      <c r="BJ49" s="352"/>
      <c r="BK49" s="353"/>
    </row>
    <row r="50" spans="1:63" ht="15" customHeight="1" thickBot="1">
      <c r="A50" s="32"/>
      <c r="C50" s="202"/>
      <c r="D50" s="202"/>
      <c r="E50" s="202"/>
      <c r="F50" s="202"/>
      <c r="G50" s="202"/>
      <c r="H50" s="202"/>
      <c r="I50" s="202"/>
      <c r="J50" s="35"/>
      <c r="K50" s="17"/>
      <c r="AB50" s="69"/>
      <c r="AC50" s="20"/>
      <c r="AD50" s="175"/>
      <c r="AE50" s="148" t="str">
        <f t="shared" si="47"/>
        <v/>
      </c>
      <c r="AF50" s="149" t="str">
        <f t="shared" si="41"/>
        <v/>
      </c>
      <c r="AG50" s="360" t="str">
        <f t="shared" si="42"/>
        <v/>
      </c>
      <c r="AI50"/>
    </row>
    <row r="51" spans="1:63" ht="15" customHeight="1" thickBot="1">
      <c r="A51" s="32"/>
      <c r="B51" s="32"/>
      <c r="C51" s="202"/>
      <c r="D51" s="202"/>
      <c r="E51" s="202"/>
      <c r="F51" s="202"/>
      <c r="G51" s="202"/>
      <c r="H51" s="202"/>
      <c r="I51" s="202"/>
      <c r="L51" s="3"/>
      <c r="M51" s="3"/>
      <c r="AB51" s="91"/>
      <c r="AC51" s="89"/>
      <c r="AD51" s="92"/>
      <c r="AE51" s="93"/>
      <c r="AF51" s="94"/>
      <c r="AG51" s="360">
        <f>SUM(AG9:AG50)</f>
        <v>0</v>
      </c>
      <c r="AI51"/>
    </row>
    <row r="52" spans="1:63" ht="15" customHeight="1" thickTop="1">
      <c r="A52" s="32"/>
      <c r="B52" s="78"/>
      <c r="C52" s="24" t="s">
        <v>3212</v>
      </c>
      <c r="D52" s="203" t="s">
        <v>3217</v>
      </c>
      <c r="E52" s="204"/>
      <c r="F52" s="204"/>
      <c r="G52" s="204"/>
      <c r="H52" s="204"/>
      <c r="I52" s="205"/>
      <c r="AB52" s="34"/>
      <c r="AC52" s="90"/>
      <c r="AD52" s="95"/>
      <c r="AE52" s="96"/>
      <c r="AF52" s="97"/>
      <c r="AI52"/>
    </row>
    <row r="53" spans="1:63" ht="15" customHeight="1">
      <c r="B53" s="71"/>
      <c r="C53" s="71"/>
      <c r="D53" s="206"/>
      <c r="E53" s="207"/>
      <c r="F53" s="207"/>
      <c r="G53" s="207"/>
      <c r="H53" s="207"/>
      <c r="I53" s="208"/>
      <c r="M53" s="200" t="s">
        <v>3211</v>
      </c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AB53" s="98"/>
      <c r="AC53" s="99"/>
      <c r="AD53" s="33"/>
      <c r="AE53" s="5"/>
      <c r="AF53" s="88"/>
      <c r="AI53"/>
    </row>
    <row r="54" spans="1:63" ht="14.25" thickBot="1">
      <c r="B54" s="80" t="s">
        <v>89</v>
      </c>
      <c r="C54" s="80"/>
      <c r="D54" s="209"/>
      <c r="E54" s="210"/>
      <c r="F54" s="210"/>
      <c r="G54" s="210"/>
      <c r="H54" s="210"/>
      <c r="I54" s="211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AB54" s="98"/>
      <c r="AC54" s="99"/>
      <c r="AD54" s="33"/>
      <c r="AE54" s="5"/>
      <c r="AF54" s="88"/>
      <c r="AI54"/>
    </row>
    <row r="55" spans="1:63" ht="14.25" customHeight="1">
      <c r="A55" s="192" t="s">
        <v>88</v>
      </c>
      <c r="B55" s="84">
        <v>1</v>
      </c>
      <c r="C55" s="186" t="s">
        <v>61</v>
      </c>
      <c r="AB55" s="98"/>
      <c r="AC55" s="99"/>
      <c r="AD55" s="33"/>
      <c r="AE55" s="5"/>
      <c r="AF55" s="88"/>
      <c r="AI55"/>
    </row>
    <row r="56" spans="1:63" ht="14.25">
      <c r="A56" s="193"/>
      <c r="B56" s="85">
        <v>2</v>
      </c>
      <c r="C56" s="187" t="s">
        <v>60</v>
      </c>
      <c r="L56" s="324" t="s">
        <v>3213</v>
      </c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AB56" s="98"/>
      <c r="AC56" s="99"/>
      <c r="AD56" s="33"/>
      <c r="AE56" s="5"/>
      <c r="AF56" s="88"/>
      <c r="AI56"/>
    </row>
    <row r="57" spans="1:63" ht="14.25">
      <c r="A57" s="193"/>
      <c r="B57" s="85">
        <v>3</v>
      </c>
      <c r="C57" s="187" t="s">
        <v>3266</v>
      </c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AB57" s="98"/>
      <c r="AC57" s="99"/>
      <c r="AD57" s="33"/>
      <c r="AE57" s="5"/>
      <c r="AF57" s="88"/>
      <c r="AI57"/>
    </row>
    <row r="58" spans="1:63" ht="13.5" customHeight="1">
      <c r="A58" s="193"/>
      <c r="B58" s="85">
        <v>4</v>
      </c>
      <c r="C58" s="187" t="s">
        <v>76</v>
      </c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</row>
    <row r="59" spans="1:63" ht="14.25">
      <c r="A59" s="193"/>
      <c r="B59" s="85">
        <v>5</v>
      </c>
      <c r="C59" s="187" t="s">
        <v>2140</v>
      </c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</row>
    <row r="60" spans="1:63" ht="14.25">
      <c r="A60" s="193"/>
      <c r="B60" s="85">
        <v>6</v>
      </c>
      <c r="C60" s="187" t="s">
        <v>63</v>
      </c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</row>
    <row r="61" spans="1:63" ht="15" customHeight="1">
      <c r="A61" s="193"/>
      <c r="B61" s="85">
        <v>7</v>
      </c>
      <c r="C61" s="187" t="s">
        <v>2669</v>
      </c>
      <c r="D61"/>
      <c r="I61" s="72"/>
      <c r="J61" s="72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AB61"/>
      <c r="AC61"/>
      <c r="AD61"/>
      <c r="AE61"/>
      <c r="AG61"/>
      <c r="AT61" s="4" t="str">
        <f t="shared" ref="AT61" si="50">IF(AS61="","",IFERROR(VLOOKUP(AS61,$A$8:$K$52,11,FALSE),""))</f>
        <v/>
      </c>
      <c r="AU61" s="4" t="str">
        <f t="shared" ref="AU61" si="51">IF(AS61="","",IFERROR(VLOOKUP(AS61,$A$8:$K$52,9,FALSE),""))</f>
        <v/>
      </c>
      <c r="AY61" s="4" t="str">
        <f t="shared" ref="AY61" si="52">IF(AX61="","",IFERROR(VLOOKUP(AX61,$A$8:$K$52,11,FALSE),""))</f>
        <v/>
      </c>
      <c r="AZ61" s="4" t="str">
        <f t="shared" ref="AZ61" si="53">IF(AX61="","",IFERROR(VLOOKUP(AX61,$A$8:$K$52,9,FALSE),""))</f>
        <v/>
      </c>
    </row>
    <row r="62" spans="1:63" ht="15" customHeight="1">
      <c r="A62" s="193"/>
      <c r="B62" s="85">
        <v>8</v>
      </c>
      <c r="C62" s="187" t="s">
        <v>78</v>
      </c>
      <c r="D62"/>
      <c r="I62"/>
      <c r="J62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AB62"/>
      <c r="AC62"/>
      <c r="AD62"/>
      <c r="AE62"/>
      <c r="AG62"/>
    </row>
    <row r="63" spans="1:63" ht="15" customHeight="1">
      <c r="A63" s="193"/>
      <c r="B63" s="85">
        <v>9</v>
      </c>
      <c r="C63" s="187" t="s">
        <v>400</v>
      </c>
      <c r="D63"/>
      <c r="I63"/>
      <c r="J63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AB63"/>
      <c r="AC63"/>
      <c r="AD63"/>
      <c r="AE63"/>
      <c r="AG63"/>
    </row>
    <row r="64" spans="1:63" ht="15" customHeight="1">
      <c r="A64" s="193"/>
      <c r="B64" s="85">
        <v>10</v>
      </c>
      <c r="C64" s="187" t="s">
        <v>82</v>
      </c>
      <c r="D64"/>
      <c r="I64"/>
      <c r="J6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AB64"/>
      <c r="AC64"/>
      <c r="AD64"/>
      <c r="AE64"/>
      <c r="AG64"/>
    </row>
    <row r="65" spans="1:52" ht="15" customHeight="1">
      <c r="A65" s="193"/>
      <c r="B65" s="85">
        <v>11</v>
      </c>
      <c r="C65" s="187" t="s">
        <v>62</v>
      </c>
      <c r="D65"/>
      <c r="I65"/>
      <c r="J65"/>
      <c r="L65" s="324"/>
      <c r="M65" s="324"/>
      <c r="N65" s="324"/>
      <c r="O65" s="324"/>
      <c r="P65" s="324"/>
      <c r="Q65" s="324"/>
      <c r="R65" s="324"/>
      <c r="S65" s="324"/>
      <c r="T65" s="324"/>
      <c r="U65" s="324"/>
      <c r="V65" s="324"/>
      <c r="W65" s="324"/>
      <c r="X65" s="324"/>
      <c r="AB65"/>
      <c r="AC65"/>
      <c r="AD65"/>
      <c r="AE65"/>
      <c r="AG65"/>
    </row>
    <row r="66" spans="1:52" ht="15" customHeight="1">
      <c r="A66" s="193"/>
      <c r="B66" s="85">
        <v>12</v>
      </c>
      <c r="C66" s="187" t="s">
        <v>83</v>
      </c>
      <c r="D66"/>
      <c r="I66"/>
      <c r="J66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AB66"/>
      <c r="AC66"/>
      <c r="AD66"/>
      <c r="AE66"/>
      <c r="AG66"/>
    </row>
    <row r="67" spans="1:52" ht="15" customHeight="1">
      <c r="A67" s="193"/>
      <c r="B67" s="85">
        <v>13</v>
      </c>
      <c r="C67" s="187" t="s">
        <v>3245</v>
      </c>
      <c r="D67"/>
      <c r="I67"/>
      <c r="J67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AB67"/>
      <c r="AC67"/>
      <c r="AD67"/>
      <c r="AE67"/>
      <c r="AG67"/>
    </row>
    <row r="68" spans="1:52" ht="15" customHeight="1">
      <c r="A68" s="193"/>
      <c r="B68" s="85">
        <v>14</v>
      </c>
      <c r="C68" s="187" t="s">
        <v>77</v>
      </c>
      <c r="D68"/>
      <c r="I68"/>
      <c r="J68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AB68"/>
      <c r="AC68"/>
      <c r="AD68"/>
      <c r="AE68"/>
      <c r="AG68"/>
    </row>
    <row r="69" spans="1:52" ht="15" customHeight="1">
      <c r="A69" s="193"/>
      <c r="B69" s="85">
        <v>15</v>
      </c>
      <c r="C69" s="187" t="s">
        <v>65</v>
      </c>
      <c r="D69"/>
      <c r="I69"/>
      <c r="J69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AB69"/>
      <c r="AC69"/>
      <c r="AD69"/>
      <c r="AE69"/>
      <c r="AG69"/>
    </row>
    <row r="70" spans="1:52" ht="15" customHeight="1">
      <c r="A70" s="193"/>
      <c r="B70" s="85">
        <v>16</v>
      </c>
      <c r="C70" s="187" t="s">
        <v>80</v>
      </c>
      <c r="D70"/>
      <c r="I70"/>
      <c r="J70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AB70"/>
      <c r="AC70"/>
      <c r="AD70"/>
      <c r="AE70"/>
      <c r="AG70"/>
    </row>
    <row r="71" spans="1:52" ht="15" customHeight="1">
      <c r="A71" s="193"/>
      <c r="B71" s="85">
        <v>17</v>
      </c>
      <c r="C71" s="187" t="s">
        <v>1627</v>
      </c>
      <c r="D71"/>
      <c r="I71"/>
      <c r="J71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AB71"/>
      <c r="AC71"/>
      <c r="AD71"/>
      <c r="AE71"/>
      <c r="AG71"/>
    </row>
    <row r="72" spans="1:52" ht="15" customHeight="1">
      <c r="A72" s="193"/>
      <c r="B72" s="85">
        <v>18</v>
      </c>
      <c r="C72" s="187" t="s">
        <v>81</v>
      </c>
      <c r="D72"/>
      <c r="I72"/>
      <c r="J72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AB72"/>
      <c r="AC72"/>
      <c r="AD72"/>
      <c r="AE72"/>
      <c r="AG72"/>
    </row>
    <row r="73" spans="1:52" ht="15" customHeight="1">
      <c r="A73" s="193"/>
      <c r="B73" s="85">
        <v>19</v>
      </c>
      <c r="C73" s="187" t="s">
        <v>79</v>
      </c>
      <c r="D73"/>
      <c r="I73"/>
      <c r="J73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AB73"/>
      <c r="AC73"/>
      <c r="AD73"/>
      <c r="AE73"/>
      <c r="AG73"/>
    </row>
    <row r="74" spans="1:52" ht="15" customHeight="1">
      <c r="A74" s="193"/>
      <c r="B74" s="85">
        <v>20</v>
      </c>
      <c r="C74" s="187" t="s">
        <v>3246</v>
      </c>
      <c r="D74"/>
      <c r="I74"/>
      <c r="J74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AB74"/>
      <c r="AC74"/>
      <c r="AD74"/>
      <c r="AE74"/>
      <c r="AG74"/>
    </row>
    <row r="75" spans="1:52" ht="15" customHeight="1">
      <c r="A75" s="193"/>
      <c r="B75" s="85">
        <v>21</v>
      </c>
      <c r="C75" s="187" t="s">
        <v>3247</v>
      </c>
      <c r="D75"/>
      <c r="I75"/>
      <c r="J7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AB75"/>
      <c r="AC75"/>
      <c r="AD75"/>
      <c r="AE75"/>
      <c r="AG75"/>
      <c r="AR75" s="104"/>
      <c r="AS75" s="99"/>
      <c r="AT75" s="6"/>
      <c r="AU75" s="105"/>
      <c r="AW75" s="104"/>
      <c r="AX75" s="87"/>
      <c r="AY75" s="6"/>
      <c r="AZ75" s="105"/>
    </row>
    <row r="76" spans="1:52" ht="15" customHeight="1">
      <c r="A76" s="193"/>
      <c r="B76" s="85">
        <v>22</v>
      </c>
      <c r="C76" s="187" t="s">
        <v>85</v>
      </c>
      <c r="D76"/>
      <c r="I76"/>
      <c r="J76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AB76"/>
      <c r="AC76"/>
      <c r="AD76"/>
      <c r="AE76"/>
      <c r="AG76"/>
    </row>
    <row r="77" spans="1:52" ht="15" customHeight="1">
      <c r="A77" s="193"/>
      <c r="B77" s="85">
        <v>23</v>
      </c>
      <c r="C77" s="187" t="s">
        <v>3248</v>
      </c>
      <c r="D77"/>
      <c r="I77"/>
      <c r="J77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AB77"/>
      <c r="AC77"/>
      <c r="AD77"/>
      <c r="AE77"/>
      <c r="AG77"/>
    </row>
    <row r="78" spans="1:52" ht="15" customHeight="1">
      <c r="A78" s="193"/>
      <c r="B78" s="85">
        <v>24</v>
      </c>
      <c r="C78" s="187" t="s">
        <v>87</v>
      </c>
      <c r="D78"/>
      <c r="I78"/>
      <c r="J78"/>
      <c r="AB78"/>
      <c r="AC78"/>
      <c r="AD78"/>
      <c r="AE78"/>
      <c r="AG78"/>
    </row>
    <row r="79" spans="1:52" ht="15" customHeight="1">
      <c r="A79" s="193"/>
      <c r="B79" s="85">
        <v>25</v>
      </c>
      <c r="C79" s="187" t="s">
        <v>86</v>
      </c>
      <c r="D79"/>
      <c r="I79"/>
      <c r="J79"/>
      <c r="AB79"/>
      <c r="AC79"/>
      <c r="AD79"/>
      <c r="AE79"/>
      <c r="AG79"/>
    </row>
    <row r="80" spans="1:52" ht="15" customHeight="1">
      <c r="A80" s="193"/>
      <c r="B80" s="85">
        <v>26</v>
      </c>
      <c r="C80" s="187" t="s">
        <v>3249</v>
      </c>
      <c r="D80"/>
      <c r="I80"/>
      <c r="J80"/>
      <c r="AB80"/>
      <c r="AC80"/>
      <c r="AD80"/>
      <c r="AE80"/>
      <c r="AG80"/>
    </row>
    <row r="81" spans="1:33" ht="15" customHeight="1">
      <c r="A81" s="193"/>
      <c r="B81" s="85">
        <v>27</v>
      </c>
      <c r="C81" s="187" t="s">
        <v>3250</v>
      </c>
      <c r="D81"/>
      <c r="I81"/>
      <c r="J81"/>
      <c r="AB81"/>
      <c r="AC81"/>
      <c r="AD81"/>
      <c r="AE81"/>
      <c r="AG81"/>
    </row>
    <row r="82" spans="1:33" ht="15" customHeight="1">
      <c r="A82" s="193"/>
      <c r="B82" s="85">
        <v>28</v>
      </c>
      <c r="C82" s="86" t="s">
        <v>3264</v>
      </c>
      <c r="D82"/>
      <c r="I82"/>
      <c r="J82"/>
      <c r="AB82"/>
      <c r="AC82"/>
      <c r="AD82"/>
      <c r="AE82"/>
      <c r="AG82"/>
    </row>
    <row r="83" spans="1:33" ht="15" customHeight="1">
      <c r="A83" s="193"/>
      <c r="B83" s="85">
        <v>29</v>
      </c>
      <c r="C83" s="86">
        <v>0</v>
      </c>
      <c r="D83"/>
      <c r="I83"/>
      <c r="J83"/>
      <c r="AB83"/>
      <c r="AC83"/>
      <c r="AD83"/>
      <c r="AE83"/>
      <c r="AG83"/>
    </row>
    <row r="84" spans="1:33" ht="15" customHeight="1">
      <c r="A84" s="193"/>
      <c r="B84" s="85">
        <v>30</v>
      </c>
      <c r="C84" s="86">
        <v>0</v>
      </c>
      <c r="D84"/>
      <c r="I84"/>
      <c r="J84"/>
      <c r="AB84"/>
      <c r="AC84"/>
      <c r="AD84"/>
      <c r="AE84"/>
      <c r="AG84"/>
    </row>
    <row r="85" spans="1:33" ht="15" customHeight="1">
      <c r="A85" s="193"/>
      <c r="B85" s="85">
        <v>31</v>
      </c>
      <c r="C85" s="86"/>
      <c r="D85"/>
      <c r="E85" s="181"/>
      <c r="F85" s="181"/>
      <c r="G85" s="181"/>
      <c r="H85" s="181"/>
      <c r="I85"/>
      <c r="J85"/>
      <c r="AB85"/>
      <c r="AC85"/>
      <c r="AD85"/>
      <c r="AE85"/>
      <c r="AG85"/>
    </row>
    <row r="86" spans="1:33" ht="15" customHeight="1">
      <c r="A86" s="193"/>
      <c r="B86" s="85">
        <v>32</v>
      </c>
      <c r="C86" s="86"/>
      <c r="D86"/>
      <c r="E86" s="181"/>
      <c r="F86" s="181"/>
      <c r="G86" s="181"/>
      <c r="H86" s="181"/>
      <c r="I86"/>
      <c r="J86"/>
      <c r="AB86"/>
      <c r="AC86"/>
      <c r="AD86"/>
      <c r="AE86"/>
      <c r="AG86"/>
    </row>
    <row r="87" spans="1:33" ht="15" customHeight="1">
      <c r="A87" s="193"/>
      <c r="B87" s="85">
        <v>33</v>
      </c>
      <c r="C87" s="86"/>
      <c r="D87"/>
      <c r="E87" s="181"/>
      <c r="F87" s="181"/>
      <c r="G87" s="181"/>
      <c r="H87" s="181"/>
      <c r="I87"/>
      <c r="J87"/>
      <c r="AB87"/>
      <c r="AC87"/>
      <c r="AD87"/>
      <c r="AE87"/>
      <c r="AG87"/>
    </row>
    <row r="88" spans="1:33" ht="15" customHeight="1">
      <c r="A88" s="193"/>
      <c r="B88" s="85">
        <v>34</v>
      </c>
      <c r="C88" s="86"/>
      <c r="D88"/>
      <c r="E88" s="181"/>
      <c r="F88" s="181"/>
      <c r="G88" s="181"/>
      <c r="H88" s="181"/>
      <c r="I88"/>
      <c r="J88"/>
      <c r="AB88"/>
      <c r="AC88"/>
      <c r="AD88"/>
      <c r="AE88"/>
      <c r="AG88"/>
    </row>
    <row r="89" spans="1:33" ht="15" customHeight="1">
      <c r="A89" s="193"/>
      <c r="B89" s="85">
        <v>35</v>
      </c>
      <c r="C89" s="86"/>
      <c r="D89"/>
      <c r="E89" s="181"/>
      <c r="F89" s="181"/>
      <c r="G89" s="181"/>
      <c r="H89" s="181"/>
      <c r="I89"/>
      <c r="J89"/>
      <c r="AB89"/>
      <c r="AC89"/>
      <c r="AD89"/>
      <c r="AE89"/>
      <c r="AG89"/>
    </row>
    <row r="90" spans="1:33" ht="15" customHeight="1">
      <c r="A90" s="193"/>
      <c r="B90" s="85">
        <v>36</v>
      </c>
      <c r="C90" s="86"/>
      <c r="D90"/>
      <c r="E90" s="181"/>
      <c r="F90" s="181"/>
      <c r="G90" s="181"/>
      <c r="H90" s="181"/>
      <c r="I90"/>
      <c r="J90"/>
      <c r="AB90"/>
      <c r="AC90"/>
      <c r="AD90"/>
      <c r="AE90"/>
      <c r="AG90"/>
    </row>
    <row r="91" spans="1:33" ht="15" customHeight="1">
      <c r="A91" s="193"/>
      <c r="B91" s="85">
        <v>37</v>
      </c>
      <c r="C91" s="86"/>
      <c r="D91"/>
      <c r="E91" s="181"/>
      <c r="F91" s="181"/>
      <c r="G91" s="181"/>
      <c r="H91" s="181"/>
      <c r="I91"/>
      <c r="J91"/>
      <c r="AB91"/>
      <c r="AC91"/>
      <c r="AD91"/>
      <c r="AE91"/>
      <c r="AG91"/>
    </row>
    <row r="92" spans="1:33" ht="15" customHeight="1">
      <c r="A92" s="193"/>
      <c r="B92" s="85">
        <v>38</v>
      </c>
      <c r="C92" s="86"/>
      <c r="D92"/>
      <c r="E92" s="181"/>
      <c r="F92" s="181"/>
      <c r="G92" s="181"/>
      <c r="H92" s="181"/>
      <c r="I92"/>
      <c r="J92"/>
      <c r="AB92"/>
      <c r="AC92"/>
      <c r="AD92"/>
      <c r="AE92"/>
      <c r="AG92"/>
    </row>
    <row r="93" spans="1:33" ht="15" customHeight="1">
      <c r="A93" s="193"/>
      <c r="B93" s="85">
        <v>39</v>
      </c>
      <c r="C93" s="86"/>
      <c r="D93"/>
      <c r="E93" s="181"/>
      <c r="F93" s="181"/>
      <c r="G93" s="181"/>
      <c r="H93" s="181"/>
      <c r="I93"/>
      <c r="J93"/>
      <c r="AB93"/>
      <c r="AC93"/>
      <c r="AD93"/>
      <c r="AE93"/>
      <c r="AG93"/>
    </row>
    <row r="94" spans="1:33" ht="15" customHeight="1" thickBot="1">
      <c r="A94" s="193"/>
      <c r="B94" s="116">
        <v>40</v>
      </c>
      <c r="C94" s="117"/>
      <c r="D94"/>
      <c r="E94" s="181"/>
      <c r="F94" s="181"/>
      <c r="G94" s="181"/>
      <c r="H94" s="181"/>
      <c r="I94"/>
      <c r="J94"/>
      <c r="AB94"/>
      <c r="AC94"/>
      <c r="AD94"/>
      <c r="AE94"/>
      <c r="AG94"/>
    </row>
    <row r="95" spans="1:33" ht="15" customHeight="1">
      <c r="A95" s="220" t="s">
        <v>3252</v>
      </c>
      <c r="B95" s="118">
        <v>41</v>
      </c>
      <c r="C95" s="121" t="s">
        <v>3265</v>
      </c>
      <c r="D95" s="161"/>
      <c r="I95"/>
      <c r="J95"/>
      <c r="AB95"/>
      <c r="AC95"/>
      <c r="AD95"/>
      <c r="AE95"/>
      <c r="AG95"/>
    </row>
    <row r="96" spans="1:33" ht="15" customHeight="1">
      <c r="A96" s="221"/>
      <c r="B96" s="119">
        <v>42</v>
      </c>
      <c r="C96" s="122" t="s">
        <v>107</v>
      </c>
      <c r="D96" s="161"/>
      <c r="I96"/>
      <c r="J96"/>
      <c r="AB96"/>
      <c r="AC96"/>
      <c r="AD96"/>
      <c r="AE96"/>
      <c r="AG96"/>
    </row>
    <row r="97" spans="1:33" ht="15" customHeight="1">
      <c r="A97" s="221"/>
      <c r="B97" s="119">
        <v>43</v>
      </c>
      <c r="C97" s="122" t="s">
        <v>97</v>
      </c>
      <c r="D97" s="161"/>
      <c r="I97"/>
      <c r="J97"/>
      <c r="AB97"/>
      <c r="AC97"/>
      <c r="AD97"/>
      <c r="AE97"/>
      <c r="AG97"/>
    </row>
    <row r="98" spans="1:33" ht="15" customHeight="1">
      <c r="A98" s="221"/>
      <c r="B98" s="119">
        <v>44</v>
      </c>
      <c r="C98" s="122" t="s">
        <v>93</v>
      </c>
      <c r="D98" s="161"/>
      <c r="I98"/>
      <c r="J98"/>
      <c r="AB98"/>
      <c r="AC98"/>
      <c r="AD98"/>
      <c r="AE98"/>
      <c r="AG98"/>
    </row>
    <row r="99" spans="1:33" ht="15" customHeight="1">
      <c r="A99" s="221"/>
      <c r="B99" s="119">
        <v>45</v>
      </c>
      <c r="C99" s="122" t="s">
        <v>108</v>
      </c>
      <c r="D99" s="162"/>
      <c r="I99"/>
      <c r="J99"/>
      <c r="AB99"/>
      <c r="AC99"/>
      <c r="AD99"/>
      <c r="AE99"/>
      <c r="AG99"/>
    </row>
    <row r="100" spans="1:33" ht="15" customHeight="1">
      <c r="A100" s="221"/>
      <c r="B100" s="119">
        <v>46</v>
      </c>
      <c r="C100" s="122" t="s">
        <v>109</v>
      </c>
      <c r="D100" s="162"/>
      <c r="H100"/>
      <c r="I100"/>
      <c r="J100"/>
      <c r="AB100"/>
      <c r="AC100"/>
      <c r="AD100"/>
      <c r="AE100"/>
      <c r="AG100"/>
    </row>
    <row r="101" spans="1:33" ht="15" customHeight="1">
      <c r="A101" s="221"/>
      <c r="B101" s="119">
        <v>47</v>
      </c>
      <c r="C101" s="122" t="s">
        <v>95</v>
      </c>
      <c r="D101" s="163"/>
      <c r="H101"/>
      <c r="I101"/>
      <c r="J101"/>
      <c r="AB101"/>
      <c r="AC101"/>
      <c r="AD101"/>
      <c r="AE101"/>
      <c r="AG101"/>
    </row>
    <row r="102" spans="1:33" ht="15" customHeight="1">
      <c r="A102" s="221"/>
      <c r="B102" s="119">
        <v>48</v>
      </c>
      <c r="C102" s="122" t="s">
        <v>110</v>
      </c>
      <c r="D102" s="163"/>
      <c r="H102"/>
      <c r="I102"/>
      <c r="J102"/>
      <c r="AB102"/>
      <c r="AC102"/>
      <c r="AD102"/>
      <c r="AE102"/>
      <c r="AG102"/>
    </row>
    <row r="103" spans="1:33" ht="15" customHeight="1">
      <c r="A103" s="221"/>
      <c r="B103" s="119">
        <v>49</v>
      </c>
      <c r="C103" s="122" t="s">
        <v>96</v>
      </c>
      <c r="D103" s="163"/>
      <c r="H103"/>
      <c r="I103"/>
      <c r="J103"/>
      <c r="AB103"/>
      <c r="AC103"/>
      <c r="AD103"/>
      <c r="AE103"/>
      <c r="AG103"/>
    </row>
    <row r="104" spans="1:33" ht="15" customHeight="1">
      <c r="A104" s="221"/>
      <c r="B104" s="119">
        <v>50</v>
      </c>
      <c r="C104" s="122" t="s">
        <v>101</v>
      </c>
      <c r="D104" s="163"/>
      <c r="H104"/>
      <c r="I104"/>
      <c r="J104"/>
      <c r="AB104"/>
      <c r="AC104"/>
      <c r="AD104"/>
      <c r="AE104"/>
      <c r="AG104"/>
    </row>
    <row r="105" spans="1:33" ht="15" customHeight="1">
      <c r="A105" s="221"/>
      <c r="B105" s="119">
        <v>51</v>
      </c>
      <c r="C105" s="122" t="s">
        <v>111</v>
      </c>
      <c r="D105" s="163"/>
      <c r="H105"/>
      <c r="I105"/>
      <c r="J105"/>
      <c r="AB105"/>
      <c r="AC105"/>
      <c r="AD105"/>
      <c r="AE105"/>
      <c r="AG105"/>
    </row>
    <row r="106" spans="1:33" ht="15" customHeight="1">
      <c r="A106" s="221"/>
      <c r="B106" s="119">
        <v>52</v>
      </c>
      <c r="C106" s="122" t="s">
        <v>99</v>
      </c>
      <c r="D106" s="163"/>
      <c r="E106"/>
      <c r="F106"/>
      <c r="G106"/>
      <c r="H106"/>
      <c r="I106"/>
      <c r="J106"/>
      <c r="AB106"/>
      <c r="AC106"/>
      <c r="AD106"/>
      <c r="AE106"/>
      <c r="AG106"/>
    </row>
    <row r="107" spans="1:33" ht="15" customHeight="1">
      <c r="A107" s="221"/>
      <c r="B107" s="119">
        <v>53</v>
      </c>
      <c r="C107" s="122" t="s">
        <v>3251</v>
      </c>
      <c r="D107" s="163"/>
      <c r="E107"/>
      <c r="F107"/>
      <c r="G107"/>
      <c r="H107"/>
      <c r="I107"/>
      <c r="J107"/>
      <c r="AB107"/>
      <c r="AC107"/>
      <c r="AD107"/>
      <c r="AE107"/>
      <c r="AG107"/>
    </row>
    <row r="108" spans="1:33" ht="15" customHeight="1">
      <c r="A108" s="221"/>
      <c r="B108" s="119">
        <v>54</v>
      </c>
      <c r="C108" s="122" t="s">
        <v>100</v>
      </c>
      <c r="D108" s="163"/>
      <c r="E108"/>
      <c r="F108"/>
      <c r="G108"/>
      <c r="H108"/>
      <c r="I108"/>
      <c r="J108"/>
      <c r="K108"/>
      <c r="AB108"/>
      <c r="AC108"/>
      <c r="AD108"/>
      <c r="AE108"/>
      <c r="AF108"/>
      <c r="AG108"/>
    </row>
    <row r="109" spans="1:33" ht="15" customHeight="1">
      <c r="A109" s="221"/>
      <c r="B109" s="119">
        <v>55</v>
      </c>
      <c r="C109" s="122" t="s">
        <v>103</v>
      </c>
      <c r="D109" s="163"/>
      <c r="E109"/>
      <c r="F109"/>
      <c r="G109"/>
      <c r="H109"/>
      <c r="I109"/>
      <c r="J109"/>
      <c r="K109"/>
      <c r="AB109"/>
      <c r="AC109"/>
      <c r="AD109"/>
      <c r="AE109"/>
      <c r="AF109"/>
      <c r="AG109"/>
    </row>
    <row r="110" spans="1:33" ht="15" customHeight="1">
      <c r="A110" s="221"/>
      <c r="B110" s="119">
        <v>56</v>
      </c>
      <c r="C110" s="122" t="s">
        <v>105</v>
      </c>
      <c r="D110" s="163"/>
      <c r="E110"/>
      <c r="F110"/>
      <c r="G110"/>
      <c r="H110"/>
      <c r="I110"/>
      <c r="J110"/>
      <c r="K110"/>
      <c r="L110"/>
      <c r="AB110"/>
      <c r="AC110"/>
      <c r="AD110"/>
      <c r="AE110"/>
      <c r="AF110"/>
      <c r="AG110"/>
    </row>
    <row r="111" spans="1:33" ht="15" customHeight="1">
      <c r="A111" s="221"/>
      <c r="B111" s="119">
        <v>57</v>
      </c>
      <c r="C111" s="122" t="s">
        <v>104</v>
      </c>
      <c r="D111" s="163"/>
      <c r="E111"/>
      <c r="F111"/>
      <c r="G111"/>
      <c r="H111"/>
      <c r="I111"/>
      <c r="J111"/>
      <c r="K111"/>
      <c r="L111"/>
      <c r="AB111"/>
      <c r="AC111"/>
      <c r="AD111"/>
      <c r="AE111"/>
      <c r="AF111"/>
      <c r="AG111"/>
    </row>
    <row r="112" spans="1:33" ht="15" customHeight="1">
      <c r="A112" s="221"/>
      <c r="B112" s="119">
        <v>58</v>
      </c>
      <c r="C112" s="122" t="s">
        <v>113</v>
      </c>
      <c r="D112" s="163"/>
      <c r="E112"/>
      <c r="F112"/>
      <c r="G112"/>
      <c r="H112"/>
      <c r="I112"/>
      <c r="J112"/>
      <c r="K112"/>
      <c r="L112"/>
      <c r="AB112"/>
      <c r="AC112"/>
      <c r="AD112"/>
      <c r="AE112"/>
      <c r="AF112"/>
      <c r="AG112"/>
    </row>
    <row r="113" spans="1:33" ht="15" customHeight="1">
      <c r="A113" s="221"/>
      <c r="B113" s="119">
        <v>59</v>
      </c>
      <c r="C113" s="122" t="s">
        <v>92</v>
      </c>
      <c r="D113" s="163"/>
      <c r="E113"/>
      <c r="F113"/>
      <c r="G113"/>
      <c r="H113"/>
      <c r="I113"/>
      <c r="J113"/>
      <c r="K113"/>
      <c r="L113"/>
      <c r="AB113"/>
      <c r="AC113"/>
      <c r="AD113"/>
      <c r="AE113"/>
      <c r="AF113"/>
      <c r="AG113"/>
    </row>
    <row r="114" spans="1:33">
      <c r="A114" s="221"/>
      <c r="B114" s="119">
        <v>60</v>
      </c>
      <c r="C114" s="122" t="s">
        <v>106</v>
      </c>
      <c r="D114" s="163"/>
      <c r="E114"/>
      <c r="F114"/>
      <c r="G114"/>
      <c r="H114"/>
      <c r="I114"/>
      <c r="J114"/>
      <c r="K114"/>
      <c r="L114"/>
      <c r="AB114"/>
      <c r="AC114"/>
      <c r="AD114"/>
      <c r="AE114"/>
      <c r="AG114"/>
    </row>
    <row r="115" spans="1:33">
      <c r="A115" s="221"/>
      <c r="B115" s="119">
        <v>61</v>
      </c>
      <c r="C115" s="122" t="s">
        <v>3267</v>
      </c>
      <c r="D115" s="163"/>
      <c r="E115"/>
      <c r="F115"/>
      <c r="G115"/>
      <c r="H115"/>
      <c r="I115"/>
      <c r="J115"/>
      <c r="K115"/>
      <c r="L115"/>
      <c r="AB115"/>
      <c r="AC115"/>
      <c r="AD115"/>
      <c r="AE115"/>
      <c r="AG115"/>
    </row>
    <row r="116" spans="1:33">
      <c r="A116" s="221"/>
      <c r="B116" s="119">
        <v>62</v>
      </c>
      <c r="C116" s="122" t="s">
        <v>94</v>
      </c>
      <c r="D116" s="163"/>
      <c r="E116"/>
      <c r="F116"/>
      <c r="G116"/>
      <c r="H116"/>
      <c r="I116"/>
      <c r="J116"/>
      <c r="K116"/>
      <c r="L116"/>
      <c r="AB116"/>
      <c r="AC116"/>
      <c r="AD116"/>
      <c r="AE116"/>
      <c r="AF116"/>
      <c r="AG116"/>
    </row>
    <row r="117" spans="1:33">
      <c r="A117" s="221"/>
      <c r="B117" s="119">
        <v>63</v>
      </c>
      <c r="C117" s="122" t="s">
        <v>102</v>
      </c>
      <c r="D117" s="163"/>
      <c r="E117"/>
      <c r="F117"/>
      <c r="G117"/>
      <c r="H117"/>
      <c r="I117"/>
      <c r="J117"/>
      <c r="K117"/>
      <c r="L117"/>
      <c r="AB117"/>
      <c r="AC117"/>
      <c r="AD117"/>
      <c r="AE117"/>
      <c r="AF117"/>
      <c r="AG117"/>
    </row>
    <row r="118" spans="1:33">
      <c r="A118" s="221"/>
      <c r="B118" s="119">
        <v>64</v>
      </c>
      <c r="C118" s="122" t="s">
        <v>114</v>
      </c>
      <c r="D118" s="163"/>
      <c r="E118"/>
      <c r="F118"/>
      <c r="G118"/>
      <c r="H118"/>
      <c r="I118"/>
      <c r="J118"/>
      <c r="K118"/>
      <c r="L118"/>
      <c r="AB118"/>
      <c r="AC118"/>
      <c r="AD118"/>
      <c r="AE118"/>
      <c r="AF118"/>
      <c r="AG118"/>
    </row>
    <row r="119" spans="1:33">
      <c r="A119" s="221"/>
      <c r="B119" s="119">
        <v>65</v>
      </c>
      <c r="C119" s="122"/>
      <c r="D119" s="163"/>
      <c r="E119"/>
      <c r="F119"/>
      <c r="G119"/>
      <c r="H119"/>
      <c r="I119"/>
      <c r="J119"/>
      <c r="K119"/>
      <c r="L119"/>
      <c r="AB119"/>
      <c r="AC119"/>
      <c r="AD119"/>
      <c r="AE119"/>
      <c r="AF119"/>
      <c r="AG119"/>
    </row>
    <row r="120" spans="1:33">
      <c r="A120" s="221"/>
      <c r="B120" s="119">
        <v>66</v>
      </c>
      <c r="C120" s="122"/>
      <c r="D120" s="163"/>
      <c r="E120"/>
      <c r="F120"/>
      <c r="G120"/>
      <c r="H120"/>
      <c r="I120"/>
      <c r="J120"/>
      <c r="K120"/>
      <c r="L120"/>
      <c r="AB120"/>
      <c r="AC120"/>
      <c r="AD120"/>
      <c r="AE120"/>
      <c r="AF120"/>
      <c r="AG120"/>
    </row>
    <row r="121" spans="1:33">
      <c r="A121" s="221"/>
      <c r="B121" s="119">
        <v>67</v>
      </c>
      <c r="C121" s="122"/>
      <c r="D121" s="163"/>
      <c r="E121"/>
      <c r="F121"/>
      <c r="G121"/>
      <c r="H121"/>
      <c r="I121"/>
      <c r="J121"/>
      <c r="K121"/>
      <c r="L121"/>
      <c r="AB121"/>
      <c r="AC121"/>
      <c r="AD121"/>
      <c r="AE121"/>
      <c r="AF121"/>
      <c r="AG121"/>
    </row>
    <row r="122" spans="1:33">
      <c r="A122" s="221"/>
      <c r="B122" s="119">
        <v>68</v>
      </c>
      <c r="C122" s="122"/>
      <c r="D122" s="163"/>
      <c r="E122"/>
      <c r="F122"/>
      <c r="G122"/>
      <c r="H122"/>
      <c r="I122"/>
      <c r="J122"/>
      <c r="K122"/>
      <c r="L122"/>
      <c r="AB122"/>
      <c r="AC122"/>
      <c r="AD122"/>
      <c r="AE122"/>
      <c r="AF122"/>
      <c r="AG122"/>
    </row>
    <row r="123" spans="1:33">
      <c r="A123" s="221"/>
      <c r="B123" s="119">
        <v>69</v>
      </c>
      <c r="C123" s="122"/>
      <c r="D123" s="163"/>
      <c r="E123"/>
      <c r="F123"/>
      <c r="G123"/>
      <c r="H123"/>
      <c r="I123"/>
      <c r="J123"/>
      <c r="K123"/>
      <c r="L123"/>
      <c r="AB123"/>
      <c r="AC123"/>
      <c r="AD123"/>
      <c r="AE123"/>
      <c r="AF123"/>
      <c r="AG123"/>
    </row>
    <row r="124" spans="1:33">
      <c r="A124" s="221"/>
      <c r="B124" s="119">
        <v>70</v>
      </c>
      <c r="C124" s="122"/>
      <c r="D124" s="163"/>
      <c r="E124"/>
      <c r="F124"/>
      <c r="G124"/>
      <c r="H124"/>
      <c r="I124"/>
      <c r="J124"/>
      <c r="K124"/>
      <c r="L124"/>
      <c r="AB124"/>
      <c r="AC124"/>
      <c r="AD124"/>
      <c r="AE124"/>
      <c r="AF124"/>
      <c r="AG124"/>
    </row>
    <row r="125" spans="1:33">
      <c r="A125" s="221"/>
      <c r="B125" s="119">
        <v>71</v>
      </c>
      <c r="C125" s="122"/>
      <c r="D125" s="163"/>
      <c r="E125"/>
      <c r="F125"/>
      <c r="G125"/>
      <c r="H125"/>
      <c r="I125"/>
      <c r="J125"/>
      <c r="K125"/>
      <c r="L125"/>
      <c r="AB125"/>
      <c r="AC125"/>
      <c r="AD125"/>
      <c r="AE125"/>
      <c r="AF125"/>
      <c r="AG125"/>
    </row>
    <row r="126" spans="1:33">
      <c r="A126" s="221"/>
      <c r="B126" s="119">
        <v>72</v>
      </c>
      <c r="C126" s="122"/>
      <c r="D126" s="163"/>
      <c r="E126"/>
      <c r="F126"/>
      <c r="G126"/>
      <c r="H126"/>
      <c r="I126"/>
      <c r="J126"/>
      <c r="K126"/>
      <c r="L126"/>
      <c r="AB126"/>
      <c r="AC126"/>
      <c r="AD126"/>
      <c r="AE126"/>
      <c r="AF126"/>
      <c r="AG126"/>
    </row>
    <row r="127" spans="1:33">
      <c r="A127" s="221"/>
      <c r="B127" s="119">
        <v>73</v>
      </c>
      <c r="C127" s="122"/>
      <c r="D127" s="163"/>
      <c r="E127"/>
      <c r="F127"/>
      <c r="G127"/>
      <c r="H127"/>
      <c r="I127"/>
      <c r="J127"/>
      <c r="K127"/>
      <c r="L127"/>
      <c r="AB127"/>
      <c r="AC127"/>
      <c r="AD127"/>
      <c r="AE127"/>
      <c r="AF127"/>
      <c r="AG127"/>
    </row>
    <row r="128" spans="1:33">
      <c r="A128" s="221"/>
      <c r="B128" s="119">
        <v>74</v>
      </c>
      <c r="C128" s="122"/>
      <c r="D128" s="163"/>
      <c r="E128"/>
      <c r="F128"/>
      <c r="G128"/>
      <c r="H128"/>
      <c r="I128"/>
      <c r="J128"/>
      <c r="K128"/>
      <c r="L128"/>
      <c r="AB128"/>
      <c r="AC128"/>
      <c r="AD128"/>
      <c r="AE128"/>
      <c r="AF128"/>
      <c r="AG128"/>
    </row>
    <row r="129" spans="1:33" ht="14.25" thickBot="1">
      <c r="A129" s="222"/>
      <c r="B129" s="120">
        <v>75</v>
      </c>
      <c r="C129" s="156"/>
      <c r="D129" s="163"/>
      <c r="E129"/>
      <c r="F129"/>
      <c r="G129"/>
      <c r="H129"/>
      <c r="I129"/>
      <c r="J129"/>
      <c r="K129"/>
      <c r="L129"/>
      <c r="AB129"/>
      <c r="AC129"/>
      <c r="AD129"/>
      <c r="AE129"/>
      <c r="AF129"/>
      <c r="AG129"/>
    </row>
    <row r="130" spans="1:33">
      <c r="D130"/>
      <c r="E130"/>
      <c r="F130"/>
      <c r="G130"/>
      <c r="H130"/>
      <c r="I130"/>
      <c r="J130"/>
      <c r="K130"/>
      <c r="L130"/>
      <c r="AB130"/>
      <c r="AC130"/>
      <c r="AD130"/>
      <c r="AE130"/>
      <c r="AF130"/>
      <c r="AG130"/>
    </row>
    <row r="131" spans="1:33">
      <c r="D131"/>
      <c r="E131"/>
      <c r="F131"/>
      <c r="G131"/>
      <c r="H131"/>
      <c r="I131"/>
      <c r="J131"/>
      <c r="K131"/>
      <c r="L131"/>
      <c r="AB131"/>
      <c r="AC131"/>
      <c r="AD131"/>
      <c r="AE131"/>
      <c r="AF131"/>
      <c r="AG131"/>
    </row>
  </sheetData>
  <sheetProtection password="CC4B" sheet="1" objects="1" scenarios="1"/>
  <sortState ref="K67:AC96">
    <sortCondition ref="AB67:AB96"/>
  </sortState>
  <customSheetViews>
    <customSheetView guid="{4EAC653A-9D88-4D70-A75C-EFB4EA9B306F}" showPageBreaks="1" zeroValues="0" fitToPage="1" printArea="1" topLeftCell="R1">
      <selection activeCell="W2" sqref="W2:AG48"/>
      <pageMargins left="0.98425196850393704" right="0.98425196850393704" top="0.98425196850393704" bottom="0.98425196850393704" header="0.51181102362204722" footer="0.51181102362204722"/>
      <printOptions horizontalCentered="1"/>
      <pageSetup paperSize="9" scale="94" orientation="portrait" r:id="rId1"/>
    </customSheetView>
    <customSheetView guid="{8C013384-B3A3-4BA1-9FB7-E1F9CD77BBB2}" showPageBreaks="1" zeroValues="0" fitToPage="1" printArea="1" topLeftCell="I40">
      <selection activeCell="R57" sqref="M2:R57"/>
      <pageMargins left="0.70866141732283472" right="0.70866141732283472" top="0.74803149606299213" bottom="0.74803149606299213" header="0.31496062992125984" footer="0.31496062992125984"/>
      <printOptions horizontalCentered="1"/>
      <pageSetup paperSize="9" scale="94" orientation="portrait" r:id="rId2"/>
    </customSheetView>
    <customSheetView guid="{190C3094-A738-4124-8874-74F158CE3F76}" scale="77" showPageBreaks="1" zeroValues="0" fitToPage="1" printArea="1" topLeftCell="AH1">
      <selection activeCell="AL2" sqref="AL2:BA48"/>
      <pageMargins left="0.7" right="0.7" top="0.75" bottom="0.75" header="0.3" footer="0.3"/>
      <pageSetup paperSize="9" scale="74" orientation="portrait" r:id="rId3"/>
    </customSheetView>
  </customSheetViews>
  <mergeCells count="243">
    <mergeCell ref="BH30:BH31"/>
    <mergeCell ref="L56:X77"/>
    <mergeCell ref="M1:Q1"/>
    <mergeCell ref="BC1:BK1"/>
    <mergeCell ref="BE30:BF30"/>
    <mergeCell ref="BH8:BJ8"/>
    <mergeCell ref="A1:C1"/>
    <mergeCell ref="D1:K1"/>
    <mergeCell ref="J2:K2"/>
    <mergeCell ref="J3:K3"/>
    <mergeCell ref="BI15:BJ15"/>
    <mergeCell ref="BI16:BJ16"/>
    <mergeCell ref="BI17:BJ17"/>
    <mergeCell ref="BH29:BI29"/>
    <mergeCell ref="BJ29:BK29"/>
    <mergeCell ref="BC37:BF38"/>
    <mergeCell ref="BC39:BK49"/>
    <mergeCell ref="BI13:BK14"/>
    <mergeCell ref="AT38:AT39"/>
    <mergeCell ref="AU38:AU39"/>
    <mergeCell ref="AW38:AW39"/>
    <mergeCell ref="AX38:AX39"/>
    <mergeCell ref="AZ38:AZ39"/>
    <mergeCell ref="AN7:AN8"/>
    <mergeCell ref="AW20:AZ21"/>
    <mergeCell ref="AR36:AU37"/>
    <mergeCell ref="AW36:AZ37"/>
    <mergeCell ref="AR3:AZ3"/>
    <mergeCell ref="AW4:AZ4"/>
    <mergeCell ref="BC2:BF2"/>
    <mergeCell ref="BC29:BE29"/>
    <mergeCell ref="AW2:AZ2"/>
    <mergeCell ref="AW5:AZ6"/>
    <mergeCell ref="AW7:AW8"/>
    <mergeCell ref="AX7:AX8"/>
    <mergeCell ref="AY7:AY8"/>
    <mergeCell ref="AZ7:AZ8"/>
    <mergeCell ref="BC4:BF4"/>
    <mergeCell ref="BC3:BF3"/>
    <mergeCell ref="AU22:AU23"/>
    <mergeCell ref="AW22:AW23"/>
    <mergeCell ref="AX22:AX23"/>
    <mergeCell ref="AY22:AY23"/>
    <mergeCell ref="AZ22:AZ23"/>
    <mergeCell ref="BE33:BF33"/>
    <mergeCell ref="BE31:BF31"/>
    <mergeCell ref="AR2:AU2"/>
    <mergeCell ref="AR5:AU6"/>
    <mergeCell ref="AR7:AR8"/>
    <mergeCell ref="AS7:AS8"/>
    <mergeCell ref="AT7:AT8"/>
    <mergeCell ref="AU7:AU8"/>
    <mergeCell ref="Y2:AA2"/>
    <mergeCell ref="M3:W3"/>
    <mergeCell ref="S4:W4"/>
    <mergeCell ref="P4:Q4"/>
    <mergeCell ref="S7:S8"/>
    <mergeCell ref="AO7:AO8"/>
    <mergeCell ref="AB3:AL3"/>
    <mergeCell ref="N5:P6"/>
    <mergeCell ref="T5:V6"/>
    <mergeCell ref="AI7:AI8"/>
    <mergeCell ref="AH5:AJ6"/>
    <mergeCell ref="AH4:AL4"/>
    <mergeCell ref="Y7:Y8"/>
    <mergeCell ref="Z7:Z8"/>
    <mergeCell ref="AE7:AE8"/>
    <mergeCell ref="AB7:AB8"/>
    <mergeCell ref="Q7:Q8"/>
    <mergeCell ref="W7:W8"/>
    <mergeCell ref="P7:P8"/>
    <mergeCell ref="V7:V8"/>
    <mergeCell ref="M35:M36"/>
    <mergeCell ref="M37:M38"/>
    <mergeCell ref="M39:M40"/>
    <mergeCell ref="S21:S22"/>
    <mergeCell ref="U21:U22"/>
    <mergeCell ref="S29:S30"/>
    <mergeCell ref="S31:S32"/>
    <mergeCell ref="U19:U20"/>
    <mergeCell ref="U11:U12"/>
    <mergeCell ref="U13:U14"/>
    <mergeCell ref="O17:O18"/>
    <mergeCell ref="O15:O16"/>
    <mergeCell ref="U15:U16"/>
    <mergeCell ref="U29:U30"/>
    <mergeCell ref="O29:O30"/>
    <mergeCell ref="U17:U18"/>
    <mergeCell ref="M13:M14"/>
    <mergeCell ref="S33:S34"/>
    <mergeCell ref="O33:O34"/>
    <mergeCell ref="M31:M32"/>
    <mergeCell ref="M33:M34"/>
    <mergeCell ref="S37:S38"/>
    <mergeCell ref="S39:S40"/>
    <mergeCell ref="M19:M20"/>
    <mergeCell ref="A3:C6"/>
    <mergeCell ref="O31:O32"/>
    <mergeCell ref="U31:U32"/>
    <mergeCell ref="U33:U34"/>
    <mergeCell ref="U35:U36"/>
    <mergeCell ref="O43:O44"/>
    <mergeCell ref="O45:O46"/>
    <mergeCell ref="U37:U38"/>
    <mergeCell ref="U39:U40"/>
    <mergeCell ref="U41:U42"/>
    <mergeCell ref="U43:U44"/>
    <mergeCell ref="U45:U46"/>
    <mergeCell ref="O39:O40"/>
    <mergeCell ref="O37:O38"/>
    <mergeCell ref="O41:O42"/>
    <mergeCell ref="O35:O36"/>
    <mergeCell ref="S43:S44"/>
    <mergeCell ref="O27:O28"/>
    <mergeCell ref="O25:O26"/>
    <mergeCell ref="O23:O24"/>
    <mergeCell ref="O21:O22"/>
    <mergeCell ref="U23:U24"/>
    <mergeCell ref="U25:U26"/>
    <mergeCell ref="U27:U28"/>
    <mergeCell ref="A2:I2"/>
    <mergeCell ref="AF7:AF8"/>
    <mergeCell ref="AB5:AE6"/>
    <mergeCell ref="AB29:AB30"/>
    <mergeCell ref="AC29:AC30"/>
    <mergeCell ref="AD29:AD30"/>
    <mergeCell ref="AE29:AE30"/>
    <mergeCell ref="AF29:AF30"/>
    <mergeCell ref="M29:M30"/>
    <mergeCell ref="M9:M10"/>
    <mergeCell ref="J4:K6"/>
    <mergeCell ref="F4:I4"/>
    <mergeCell ref="E5:I5"/>
    <mergeCell ref="E6:I6"/>
    <mergeCell ref="AC7:AC8"/>
    <mergeCell ref="AD7:AD8"/>
    <mergeCell ref="O19:O20"/>
    <mergeCell ref="S13:S14"/>
    <mergeCell ref="S15:S16"/>
    <mergeCell ref="S17:S18"/>
    <mergeCell ref="S19:S20"/>
    <mergeCell ref="O9:O10"/>
    <mergeCell ref="O13:O14"/>
    <mergeCell ref="U9:U10"/>
    <mergeCell ref="AS38:AS39"/>
    <mergeCell ref="AJ27:AJ28"/>
    <mergeCell ref="AJ23:AJ24"/>
    <mergeCell ref="AH19:AH20"/>
    <mergeCell ref="AJ25:AJ26"/>
    <mergeCell ref="AH21:AH22"/>
    <mergeCell ref="AH23:AH24"/>
    <mergeCell ref="AH37:AH38"/>
    <mergeCell ref="AH39:AH40"/>
    <mergeCell ref="AJ21:AJ22"/>
    <mergeCell ref="AR20:AU21"/>
    <mergeCell ref="BE32:BF32"/>
    <mergeCell ref="AY38:AY39"/>
    <mergeCell ref="BH2:BK2"/>
    <mergeCell ref="BH3:BK3"/>
    <mergeCell ref="BH4:BK4"/>
    <mergeCell ref="AH33:AH34"/>
    <mergeCell ref="AH35:AH36"/>
    <mergeCell ref="AK7:AK8"/>
    <mergeCell ref="AL7:AL8"/>
    <mergeCell ref="AH27:AH28"/>
    <mergeCell ref="AJ9:AJ10"/>
    <mergeCell ref="AJ11:AJ12"/>
    <mergeCell ref="AJ13:AJ14"/>
    <mergeCell ref="AH25:AH26"/>
    <mergeCell ref="AJ7:AJ8"/>
    <mergeCell ref="AH11:AH12"/>
    <mergeCell ref="AH7:AH8"/>
    <mergeCell ref="AH9:AH10"/>
    <mergeCell ref="AJ15:AJ16"/>
    <mergeCell ref="AH13:AH14"/>
    <mergeCell ref="AR22:AR23"/>
    <mergeCell ref="AS22:AS23"/>
    <mergeCell ref="AT22:AT23"/>
    <mergeCell ref="AR38:AR39"/>
    <mergeCell ref="M21:M22"/>
    <mergeCell ref="M23:M24"/>
    <mergeCell ref="M25:M26"/>
    <mergeCell ref="M27:M28"/>
    <mergeCell ref="M7:M8"/>
    <mergeCell ref="M11:M12"/>
    <mergeCell ref="N7:N8"/>
    <mergeCell ref="M15:M16"/>
    <mergeCell ref="J7:J8"/>
    <mergeCell ref="K7:K8"/>
    <mergeCell ref="M17:M18"/>
    <mergeCell ref="A95:A129"/>
    <mergeCell ref="S47:S48"/>
    <mergeCell ref="S45:S46"/>
    <mergeCell ref="AJ45:AJ46"/>
    <mergeCell ref="AH43:AH44"/>
    <mergeCell ref="AH45:AH46"/>
    <mergeCell ref="AH47:AH48"/>
    <mergeCell ref="AJ47:AJ48"/>
    <mergeCell ref="O47:O48"/>
    <mergeCell ref="U47:U48"/>
    <mergeCell ref="S9:S10"/>
    <mergeCell ref="AJ39:AJ40"/>
    <mergeCell ref="AJ31:AJ32"/>
    <mergeCell ref="S11:S12"/>
    <mergeCell ref="O11:O12"/>
    <mergeCell ref="S23:S24"/>
    <mergeCell ref="S25:S26"/>
    <mergeCell ref="S27:S28"/>
    <mergeCell ref="AH29:AH30"/>
    <mergeCell ref="AH31:AH32"/>
    <mergeCell ref="AJ33:AJ34"/>
    <mergeCell ref="AJ35:AJ36"/>
    <mergeCell ref="AJ37:AJ38"/>
    <mergeCell ref="AJ29:AJ30"/>
    <mergeCell ref="S35:S36"/>
    <mergeCell ref="AH15:AH16"/>
    <mergeCell ref="AH17:AH18"/>
    <mergeCell ref="AJ17:AJ18"/>
    <mergeCell ref="AJ19:AJ20"/>
    <mergeCell ref="M2:X2"/>
    <mergeCell ref="AB2:AM2"/>
    <mergeCell ref="R5:R8"/>
    <mergeCell ref="A55:A94"/>
    <mergeCell ref="X5:X8"/>
    <mergeCell ref="AG5:AG8"/>
    <mergeCell ref="AM5:AM8"/>
    <mergeCell ref="BC27:BD27"/>
    <mergeCell ref="BC28:BD28"/>
    <mergeCell ref="C7:C8"/>
    <mergeCell ref="M53:W54"/>
    <mergeCell ref="C49:I51"/>
    <mergeCell ref="D52:I54"/>
    <mergeCell ref="M41:M42"/>
    <mergeCell ref="M43:M44"/>
    <mergeCell ref="M45:M46"/>
    <mergeCell ref="M47:M48"/>
    <mergeCell ref="AJ43:AJ44"/>
    <mergeCell ref="AJ41:AJ42"/>
    <mergeCell ref="S41:S42"/>
    <mergeCell ref="AH41:AH42"/>
    <mergeCell ref="O7:O8"/>
    <mergeCell ref="T7:T8"/>
    <mergeCell ref="U7:U8"/>
  </mergeCells>
  <phoneticPr fontId="1"/>
  <dataValidations xWindow="603" yWindow="207" count="12">
    <dataValidation type="list" allowBlank="1" showInputMessage="1" showErrorMessage="1" sqref="BE33:BF33">
      <formula1>"選択してください,有り,無し"</formula1>
    </dataValidation>
    <dataValidation type="list" allowBlank="1" showInputMessage="1" prompt="種目を選択" sqref="AY38:AY39 AY22 AY7:AY8">
      <formula1>"選択してください ,WA,WB,WC"</formula1>
    </dataValidation>
    <dataValidation type="list" allowBlank="1" showInputMessage="1" prompt="種目を選択" sqref="AT38:AT39 AT22 AT7:AT8">
      <formula1>"選択して下さい ,MA,MB,MC"</formula1>
    </dataValidation>
    <dataValidation type="list" allowBlank="1" showInputMessage="1" sqref="AH11:AH48">
      <formula1>"　 ,XA,XB,XC,XD"</formula1>
    </dataValidation>
    <dataValidation type="list" allowBlank="1" showInputMessage="1" showErrorMessage="1" sqref="AB31:AB50">
      <formula1>"　 ,WSA,WSB,WSC,WSD"</formula1>
    </dataValidation>
    <dataValidation type="list" allowBlank="1" showInputMessage="1" sqref="AB9:AB28">
      <formula1>"　 ,MSA,MSB,MSC,MSD"</formula1>
    </dataValidation>
    <dataValidation type="list" allowBlank="1" showInputMessage="1" sqref="AB53:AB57">
      <formula1>" ,MS,MSA,MSB,WS,WSA,WSB"</formula1>
    </dataValidation>
    <dataValidation type="list" allowBlank="1" showInputMessage="1" sqref="M9:M48">
      <formula1>"　 ,MDA,MDB,MDC,MDD"</formula1>
    </dataValidation>
    <dataValidation type="list" allowBlank="1" showInputMessage="1" sqref="S9:S48">
      <formula1>"　 ,WDA,WDB,WDC,WDD"</formula1>
    </dataValidation>
    <dataValidation type="list" allowBlank="1" showInputMessage="1" showErrorMessage="1" sqref="D1:K1">
      <formula1>"　,大会名を選択してください,第36回西宮市男子・女子団体戦,第49回西宮市長杯大会,第76回西宮市民大会一般の部,第46回女子大会　兼第40回混合大会,第49回協会長杯大会,第41回男子大会"</formula1>
    </dataValidation>
    <dataValidation type="list" allowBlank="1" showInputMessage="1" showErrorMessage="1" sqref="BK15">
      <formula1>"選択してください,〇"</formula1>
    </dataValidation>
    <dataValidation type="list" allowBlank="1" showInputMessage="1" sqref="AH9:AH10">
      <formula1>"　 ,XA,XB,XC,XD"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9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autoPageBreaks="0"/>
  </sheetPr>
  <dimension ref="A1:AG162"/>
  <sheetViews>
    <sheetView topLeftCell="A140" zoomScale="71" zoomScaleNormal="71" workbookViewId="0">
      <selection activeCell="L181" sqref="L181"/>
    </sheetView>
  </sheetViews>
  <sheetFormatPr defaultRowHeight="13.5"/>
  <cols>
    <col min="1" max="1" width="5.125" style="63" customWidth="1"/>
    <col min="2" max="2" width="14.375" style="50" customWidth="1"/>
    <col min="3" max="3" width="15.75" style="50" customWidth="1"/>
    <col min="4" max="4" width="7.625" style="50" customWidth="1"/>
    <col min="5" max="5" width="7" style="50" customWidth="1"/>
    <col min="6" max="6" width="20.5" style="50" customWidth="1"/>
    <col min="7" max="7" width="19.125" style="50" customWidth="1"/>
    <col min="8" max="8" width="4.625" style="50" customWidth="1"/>
    <col min="9" max="9" width="14.125" style="50" customWidth="1"/>
    <col min="10" max="10" width="12.375" style="50" customWidth="1"/>
    <col min="11" max="11" width="10.5" style="50" bestFit="1" customWidth="1"/>
    <col min="12" max="24" width="9" style="50"/>
    <col min="25" max="25" width="10.25" style="50" bestFit="1" customWidth="1"/>
    <col min="26" max="16384" width="9" style="50"/>
  </cols>
  <sheetData>
    <row r="1" spans="1:22">
      <c r="A1" s="62" t="s">
        <v>44</v>
      </c>
      <c r="B1" s="53" t="s">
        <v>42</v>
      </c>
      <c r="C1" s="53" t="s">
        <v>36</v>
      </c>
      <c r="D1" s="53" t="s">
        <v>21</v>
      </c>
      <c r="E1" s="57" t="s">
        <v>43</v>
      </c>
      <c r="F1" s="53" t="s">
        <v>16</v>
      </c>
      <c r="G1" s="53" t="s">
        <v>17</v>
      </c>
      <c r="H1" s="53" t="s">
        <v>18</v>
      </c>
      <c r="I1" s="53" t="s">
        <v>19</v>
      </c>
      <c r="J1" s="53" t="s">
        <v>20</v>
      </c>
      <c r="K1" s="54" t="s">
        <v>30</v>
      </c>
      <c r="L1" s="54" t="s">
        <v>31</v>
      </c>
      <c r="M1" s="54" t="s">
        <v>34</v>
      </c>
      <c r="N1" s="54" t="s">
        <v>35</v>
      </c>
      <c r="O1" s="65" t="s">
        <v>46</v>
      </c>
      <c r="P1" s="65" t="s">
        <v>47</v>
      </c>
      <c r="Q1" s="65" t="s">
        <v>48</v>
      </c>
      <c r="R1" s="65" t="s">
        <v>49</v>
      </c>
      <c r="S1" s="60" t="s">
        <v>32</v>
      </c>
      <c r="T1" s="60" t="s">
        <v>33</v>
      </c>
      <c r="U1" s="59" t="s">
        <v>41</v>
      </c>
      <c r="V1" s="61">
        <v>1</v>
      </c>
    </row>
    <row r="2" spans="1:22">
      <c r="A2" s="63">
        <v>1</v>
      </c>
      <c r="B2" s="50" t="str">
        <f>IF(S2&lt;&gt;0,申込１!$F$4,"")</f>
        <v/>
      </c>
      <c r="C2" s="50" t="str">
        <f>申込１!AF9</f>
        <v/>
      </c>
      <c r="D2" s="50" t="str">
        <f>IFERROR(IF(申込１!AB9&lt;&gt;0,申込１!AB9,""),"")</f>
        <v/>
      </c>
      <c r="F2" s="50" t="str">
        <f>申込１!AE9&amp;" "&amp;C2</f>
        <v xml:space="preserve"> </v>
      </c>
      <c r="H2" s="50">
        <f>申込１!AD9</f>
        <v>0</v>
      </c>
      <c r="I2" s="50" t="str">
        <f t="shared" ref="I2:I33" si="0">C2</f>
        <v/>
      </c>
      <c r="K2" s="50" t="str">
        <f t="shared" ref="K2:K33" si="1">IFERROR(IF(S2&lt;&gt;"",VLOOKUP(S2,$A$114:$K$153,8,FALSE),""),"")</f>
        <v/>
      </c>
      <c r="M2" s="50" t="str">
        <f>IFERROR(IF(S2&lt;&gt;"",VLOOKUP(S2,$A$114:$K$153,11,FALSE),""),"")</f>
        <v/>
      </c>
      <c r="O2" s="50" t="str">
        <f>IFERROR(IF(S2&lt;&gt;"",VLOOKUP(S2,$A$114:$K$153,9,FALSE),""),"")</f>
        <v/>
      </c>
      <c r="Q2" s="50" t="str">
        <f>IFERROR(IF(S2&lt;&gt;"",VLOOKUP(S2,$A$114:$K$153,10,FALSE),""),"")</f>
        <v/>
      </c>
      <c r="S2" s="50">
        <f>申込１!AC9</f>
        <v>0</v>
      </c>
      <c r="U2" s="50" t="str">
        <f>IF(S2=0,"","○")</f>
        <v/>
      </c>
      <c r="V2" s="50">
        <v>2</v>
      </c>
    </row>
    <row r="3" spans="1:22">
      <c r="A3" s="63">
        <v>2</v>
      </c>
      <c r="B3" s="50" t="str">
        <f>IF(S3&lt;&gt;0,申込１!$F$4,"")</f>
        <v/>
      </c>
      <c r="C3" s="50" t="str">
        <f>申込１!AF10</f>
        <v/>
      </c>
      <c r="D3" s="50" t="str">
        <f>IFERROR(IF(申込１!AB10&lt;&gt;0,申込１!AB10,""),"")</f>
        <v/>
      </c>
      <c r="F3" s="50" t="str">
        <f>申込１!AE10&amp;" "&amp;C3</f>
        <v xml:space="preserve"> </v>
      </c>
      <c r="H3" s="50">
        <f>申込１!AD10</f>
        <v>0</v>
      </c>
      <c r="I3" s="50" t="str">
        <f t="shared" si="0"/>
        <v/>
      </c>
      <c r="K3" s="50" t="str">
        <f t="shared" si="1"/>
        <v/>
      </c>
      <c r="M3" s="50" t="str">
        <f t="shared" ref="M3:M33" si="2">IFERROR(IF(S3&lt;&gt;"",VLOOKUP(S3,$A$114:$K$153,11,FALSE),""),"")</f>
        <v/>
      </c>
      <c r="O3" s="50" t="str">
        <f t="shared" ref="O3:O36" si="3">IFERROR(IF(S3&lt;&gt;"",VLOOKUP(S3,$A$114:$K$153,9,FALSE),""),"")</f>
        <v/>
      </c>
      <c r="Q3" s="50" t="str">
        <f t="shared" ref="Q3:Q36" si="4">IFERROR(IF(S3&lt;&gt;"",VLOOKUP(S3,$A$114:$K$153,10,FALSE),""),"")</f>
        <v/>
      </c>
      <c r="S3" s="50">
        <f>申込１!AC10</f>
        <v>0</v>
      </c>
      <c r="U3" s="50" t="str">
        <f t="shared" ref="U3:U33" si="5">IF(S3=0,"","○")</f>
        <v/>
      </c>
      <c r="V3" s="50">
        <v>3</v>
      </c>
    </row>
    <row r="4" spans="1:22">
      <c r="A4" s="63">
        <v>3</v>
      </c>
      <c r="B4" s="50" t="str">
        <f>IF(S4&lt;&gt;0,申込１!$F$4,"")</f>
        <v/>
      </c>
      <c r="C4" s="50" t="str">
        <f>申込１!AF11</f>
        <v/>
      </c>
      <c r="D4" s="50" t="str">
        <f>IFERROR(IF(申込１!AB11&lt;&gt;0,申込１!AB11,""),"")</f>
        <v/>
      </c>
      <c r="F4" s="50" t="str">
        <f>申込１!AE11&amp;" "&amp;C4</f>
        <v xml:space="preserve"> </v>
      </c>
      <c r="H4" s="50">
        <f>申込１!AD11</f>
        <v>0</v>
      </c>
      <c r="I4" s="50" t="str">
        <f t="shared" si="0"/>
        <v/>
      </c>
      <c r="K4" s="50" t="str">
        <f t="shared" si="1"/>
        <v/>
      </c>
      <c r="M4" s="50" t="str">
        <f t="shared" si="2"/>
        <v/>
      </c>
      <c r="O4" s="50" t="str">
        <f t="shared" si="3"/>
        <v/>
      </c>
      <c r="Q4" s="50" t="str">
        <f t="shared" si="4"/>
        <v/>
      </c>
      <c r="S4" s="50">
        <f>申込１!AC11</f>
        <v>0</v>
      </c>
      <c r="U4" s="50" t="str">
        <f t="shared" si="5"/>
        <v/>
      </c>
      <c r="V4" s="50">
        <v>4</v>
      </c>
    </row>
    <row r="5" spans="1:22">
      <c r="A5" s="63">
        <v>4</v>
      </c>
      <c r="B5" s="50" t="str">
        <f>IF(S5&lt;&gt;0,申込１!$F$4,"")</f>
        <v/>
      </c>
      <c r="C5" s="50" t="str">
        <f>申込１!AF12</f>
        <v/>
      </c>
      <c r="D5" s="50" t="str">
        <f>IFERROR(IF(申込１!AB12&lt;&gt;0,申込１!AB12,""),"")</f>
        <v/>
      </c>
      <c r="F5" s="50" t="str">
        <f>申込１!AE12&amp;" "&amp;C5</f>
        <v xml:space="preserve"> </v>
      </c>
      <c r="H5" s="50">
        <f>申込１!AD12</f>
        <v>0</v>
      </c>
      <c r="I5" s="50" t="str">
        <f t="shared" si="0"/>
        <v/>
      </c>
      <c r="K5" s="50" t="str">
        <f t="shared" si="1"/>
        <v/>
      </c>
      <c r="M5" s="50" t="str">
        <f t="shared" si="2"/>
        <v/>
      </c>
      <c r="O5" s="50" t="str">
        <f t="shared" si="3"/>
        <v/>
      </c>
      <c r="Q5" s="50" t="str">
        <f t="shared" si="4"/>
        <v/>
      </c>
      <c r="S5" s="50">
        <f>申込１!AC12</f>
        <v>0</v>
      </c>
      <c r="U5" s="50" t="str">
        <f t="shared" si="5"/>
        <v/>
      </c>
      <c r="V5" s="50">
        <v>5</v>
      </c>
    </row>
    <row r="6" spans="1:22">
      <c r="A6" s="63">
        <v>5</v>
      </c>
      <c r="B6" s="50" t="str">
        <f>IF(S6&lt;&gt;0,申込１!$F$4,"")</f>
        <v/>
      </c>
      <c r="C6" s="50" t="str">
        <f>申込１!AF13</f>
        <v/>
      </c>
      <c r="D6" s="50" t="str">
        <f>IFERROR(IF(申込１!AB13&lt;&gt;0,申込１!AB13,""),"")</f>
        <v/>
      </c>
      <c r="F6" s="50" t="str">
        <f>申込１!AE13&amp;" "&amp;C6</f>
        <v xml:space="preserve"> </v>
      </c>
      <c r="H6" s="50">
        <f>申込１!AD13</f>
        <v>0</v>
      </c>
      <c r="I6" s="50" t="str">
        <f t="shared" si="0"/>
        <v/>
      </c>
      <c r="K6" s="50" t="str">
        <f t="shared" si="1"/>
        <v/>
      </c>
      <c r="M6" s="50" t="str">
        <f t="shared" si="2"/>
        <v/>
      </c>
      <c r="O6" s="50" t="str">
        <f t="shared" si="3"/>
        <v/>
      </c>
      <c r="Q6" s="50" t="str">
        <f t="shared" si="4"/>
        <v/>
      </c>
      <c r="S6" s="50">
        <f>申込１!AC13</f>
        <v>0</v>
      </c>
      <c r="U6" s="50" t="str">
        <f t="shared" si="5"/>
        <v/>
      </c>
      <c r="V6" s="50">
        <v>6</v>
      </c>
    </row>
    <row r="7" spans="1:22">
      <c r="A7" s="63">
        <v>6</v>
      </c>
      <c r="B7" s="50" t="str">
        <f>IF(S7&lt;&gt;0,申込１!$F$4,"")</f>
        <v/>
      </c>
      <c r="C7" s="50" t="str">
        <f>申込１!AF14</f>
        <v/>
      </c>
      <c r="D7" s="50" t="str">
        <f>IFERROR(IF(申込１!AB14&lt;&gt;0,申込１!AB14,""),"")</f>
        <v/>
      </c>
      <c r="F7" s="50" t="str">
        <f>申込１!AE14&amp;" "&amp;C7</f>
        <v xml:space="preserve"> </v>
      </c>
      <c r="H7" s="50">
        <f>申込１!AD14</f>
        <v>0</v>
      </c>
      <c r="I7" s="50" t="str">
        <f t="shared" si="0"/>
        <v/>
      </c>
      <c r="K7" s="50" t="str">
        <f t="shared" si="1"/>
        <v/>
      </c>
      <c r="M7" s="50" t="str">
        <f t="shared" si="2"/>
        <v/>
      </c>
      <c r="O7" s="50" t="str">
        <f t="shared" si="3"/>
        <v/>
      </c>
      <c r="Q7" s="50" t="str">
        <f t="shared" si="4"/>
        <v/>
      </c>
      <c r="S7" s="50">
        <f>申込１!AC14</f>
        <v>0</v>
      </c>
      <c r="U7" s="50" t="str">
        <f t="shared" si="5"/>
        <v/>
      </c>
      <c r="V7" s="50">
        <v>7</v>
      </c>
    </row>
    <row r="8" spans="1:22">
      <c r="A8" s="63">
        <v>7</v>
      </c>
      <c r="B8" s="50" t="str">
        <f>IF(S8&lt;&gt;0,申込１!$F$4,"")</f>
        <v/>
      </c>
      <c r="C8" s="50" t="str">
        <f>申込１!AF15</f>
        <v/>
      </c>
      <c r="D8" s="50" t="str">
        <f>IFERROR(IF(申込１!AB15&lt;&gt;0,申込１!AB15,""),"")</f>
        <v/>
      </c>
      <c r="F8" s="50" t="str">
        <f>申込１!AE15&amp;" "&amp;C8</f>
        <v xml:space="preserve"> </v>
      </c>
      <c r="H8" s="50">
        <f>申込１!AD15</f>
        <v>0</v>
      </c>
      <c r="I8" s="50" t="str">
        <f t="shared" si="0"/>
        <v/>
      </c>
      <c r="K8" s="50" t="str">
        <f t="shared" si="1"/>
        <v/>
      </c>
      <c r="M8" s="50" t="str">
        <f t="shared" si="2"/>
        <v/>
      </c>
      <c r="O8" s="50" t="str">
        <f t="shared" si="3"/>
        <v/>
      </c>
      <c r="Q8" s="50" t="str">
        <f t="shared" si="4"/>
        <v/>
      </c>
      <c r="S8" s="50">
        <f>申込１!AC15</f>
        <v>0</v>
      </c>
      <c r="U8" s="50" t="str">
        <f t="shared" si="5"/>
        <v/>
      </c>
      <c r="V8" s="50">
        <v>8</v>
      </c>
    </row>
    <row r="9" spans="1:22">
      <c r="A9" s="63">
        <v>8</v>
      </c>
      <c r="B9" s="50" t="str">
        <f>IF(S9&lt;&gt;0,申込１!$F$4,"")</f>
        <v/>
      </c>
      <c r="C9" s="50" t="str">
        <f>申込１!AF16</f>
        <v/>
      </c>
      <c r="D9" s="50" t="str">
        <f>IFERROR(IF(申込１!AB16&lt;&gt;0,申込１!AB16,""),"")</f>
        <v/>
      </c>
      <c r="F9" s="50" t="str">
        <f>申込１!AE16&amp;" "&amp;C9</f>
        <v xml:space="preserve"> </v>
      </c>
      <c r="H9" s="50">
        <f>申込１!AD16</f>
        <v>0</v>
      </c>
      <c r="I9" s="50" t="str">
        <f t="shared" si="0"/>
        <v/>
      </c>
      <c r="K9" s="50" t="str">
        <f t="shared" si="1"/>
        <v/>
      </c>
      <c r="M9" s="50" t="str">
        <f t="shared" si="2"/>
        <v/>
      </c>
      <c r="O9" s="50" t="str">
        <f t="shared" si="3"/>
        <v/>
      </c>
      <c r="Q9" s="50" t="str">
        <f t="shared" si="4"/>
        <v/>
      </c>
      <c r="S9" s="50">
        <f>申込１!AC16</f>
        <v>0</v>
      </c>
      <c r="U9" s="50" t="str">
        <f t="shared" si="5"/>
        <v/>
      </c>
      <c r="V9" s="50">
        <v>9</v>
      </c>
    </row>
    <row r="10" spans="1:22">
      <c r="A10" s="63">
        <v>9</v>
      </c>
      <c r="B10" s="50" t="str">
        <f>IF(S10&lt;&gt;0,申込１!$F$4,"")</f>
        <v/>
      </c>
      <c r="C10" s="50" t="str">
        <f>申込１!AF17</f>
        <v/>
      </c>
      <c r="D10" s="50" t="str">
        <f>IFERROR(IF(申込１!AB17&lt;&gt;0,申込１!AB17,""),"")</f>
        <v/>
      </c>
      <c r="F10" s="50" t="str">
        <f>申込１!AE17&amp;" "&amp;C10</f>
        <v xml:space="preserve"> </v>
      </c>
      <c r="H10" s="50">
        <f>申込１!AD17</f>
        <v>0</v>
      </c>
      <c r="I10" s="50" t="str">
        <f t="shared" si="0"/>
        <v/>
      </c>
      <c r="K10" s="50" t="str">
        <f t="shared" si="1"/>
        <v/>
      </c>
      <c r="M10" s="50" t="str">
        <f t="shared" si="2"/>
        <v/>
      </c>
      <c r="O10" s="50" t="str">
        <f t="shared" si="3"/>
        <v/>
      </c>
      <c r="Q10" s="50" t="str">
        <f t="shared" si="4"/>
        <v/>
      </c>
      <c r="S10" s="50">
        <f>申込１!AC17</f>
        <v>0</v>
      </c>
      <c r="U10" s="50" t="str">
        <f t="shared" si="5"/>
        <v/>
      </c>
      <c r="V10" s="50">
        <v>10</v>
      </c>
    </row>
    <row r="11" spans="1:22">
      <c r="A11" s="63">
        <v>10</v>
      </c>
      <c r="B11" s="50" t="str">
        <f>IF(S11&lt;&gt;0,申込１!$F$4,"")</f>
        <v/>
      </c>
      <c r="C11" s="50" t="str">
        <f>申込１!AF18</f>
        <v/>
      </c>
      <c r="D11" s="50" t="str">
        <f>IFERROR(IF(申込１!AB18&lt;&gt;0,申込１!AB18,""),"")</f>
        <v/>
      </c>
      <c r="F11" s="50" t="str">
        <f>申込１!AE18&amp;" "&amp;C11</f>
        <v xml:space="preserve"> </v>
      </c>
      <c r="H11" s="50">
        <f>申込１!AD18</f>
        <v>0</v>
      </c>
      <c r="I11" s="50" t="str">
        <f t="shared" si="0"/>
        <v/>
      </c>
      <c r="K11" s="50" t="str">
        <f t="shared" si="1"/>
        <v/>
      </c>
      <c r="M11" s="50" t="str">
        <f t="shared" si="2"/>
        <v/>
      </c>
      <c r="O11" s="50" t="str">
        <f t="shared" si="3"/>
        <v/>
      </c>
      <c r="Q11" s="50" t="str">
        <f t="shared" si="4"/>
        <v/>
      </c>
      <c r="S11" s="50">
        <f>申込１!AC18</f>
        <v>0</v>
      </c>
      <c r="U11" s="50" t="str">
        <f t="shared" si="5"/>
        <v/>
      </c>
      <c r="V11" s="50">
        <v>11</v>
      </c>
    </row>
    <row r="12" spans="1:22">
      <c r="A12" s="63">
        <v>11</v>
      </c>
      <c r="B12" s="50" t="str">
        <f>IF(S12&lt;&gt;0,申込１!$F$4,"")</f>
        <v/>
      </c>
      <c r="C12" s="50" t="str">
        <f>申込１!AF19</f>
        <v/>
      </c>
      <c r="D12" s="50" t="str">
        <f>IFERROR(IF(申込１!AB19&lt;&gt;0,申込１!AB19,""),"")</f>
        <v/>
      </c>
      <c r="F12" s="50" t="str">
        <f>申込１!AE19&amp;" "&amp;C12</f>
        <v xml:space="preserve"> </v>
      </c>
      <c r="H12" s="50">
        <f>申込１!AD19</f>
        <v>0</v>
      </c>
      <c r="I12" s="50" t="str">
        <f t="shared" si="0"/>
        <v/>
      </c>
      <c r="K12" s="50" t="str">
        <f t="shared" si="1"/>
        <v/>
      </c>
      <c r="M12" s="50" t="str">
        <f t="shared" si="2"/>
        <v/>
      </c>
      <c r="O12" s="50" t="str">
        <f t="shared" si="3"/>
        <v/>
      </c>
      <c r="Q12" s="50" t="str">
        <f t="shared" si="4"/>
        <v/>
      </c>
      <c r="S12" s="50">
        <f>申込１!AC19</f>
        <v>0</v>
      </c>
      <c r="U12" s="50" t="str">
        <f t="shared" si="5"/>
        <v/>
      </c>
      <c r="V12" s="50">
        <v>12</v>
      </c>
    </row>
    <row r="13" spans="1:22">
      <c r="A13" s="63">
        <v>12</v>
      </c>
      <c r="B13" s="50" t="str">
        <f>IF(S13&lt;&gt;0,申込１!$F$4,"")</f>
        <v/>
      </c>
      <c r="C13" s="50" t="str">
        <f>申込１!AF20</f>
        <v/>
      </c>
      <c r="D13" s="50" t="str">
        <f>IFERROR(IF(申込１!AB20&lt;&gt;0,申込１!AB20,""),"")</f>
        <v/>
      </c>
      <c r="F13" s="50" t="str">
        <f>申込１!AE20&amp;" "&amp;C13</f>
        <v xml:space="preserve"> </v>
      </c>
      <c r="H13" s="50">
        <f>申込１!AD20</f>
        <v>0</v>
      </c>
      <c r="I13" s="50" t="str">
        <f t="shared" si="0"/>
        <v/>
      </c>
      <c r="K13" s="50" t="str">
        <f t="shared" si="1"/>
        <v/>
      </c>
      <c r="M13" s="50" t="str">
        <f t="shared" si="2"/>
        <v/>
      </c>
      <c r="O13" s="50" t="str">
        <f t="shared" si="3"/>
        <v/>
      </c>
      <c r="Q13" s="50" t="str">
        <f t="shared" si="4"/>
        <v/>
      </c>
      <c r="S13" s="50">
        <f>申込１!AC20</f>
        <v>0</v>
      </c>
      <c r="U13" s="50" t="str">
        <f t="shared" si="5"/>
        <v/>
      </c>
      <c r="V13" s="50">
        <v>13</v>
      </c>
    </row>
    <row r="14" spans="1:22">
      <c r="A14" s="63">
        <v>13</v>
      </c>
      <c r="B14" s="50" t="str">
        <f>IF(S14&lt;&gt;0,申込１!$F$4,"")</f>
        <v/>
      </c>
      <c r="C14" s="50" t="str">
        <f>申込１!AF21</f>
        <v/>
      </c>
      <c r="D14" s="50" t="str">
        <f>IFERROR(IF(申込１!AB21&lt;&gt;0,申込１!AB21,""),"")</f>
        <v/>
      </c>
      <c r="F14" s="50" t="str">
        <f>申込１!AE21&amp;" "&amp;C14</f>
        <v xml:space="preserve"> </v>
      </c>
      <c r="H14" s="50">
        <f>申込１!AD21</f>
        <v>0</v>
      </c>
      <c r="I14" s="50" t="str">
        <f t="shared" si="0"/>
        <v/>
      </c>
      <c r="K14" s="50" t="str">
        <f t="shared" si="1"/>
        <v/>
      </c>
      <c r="M14" s="50" t="str">
        <f t="shared" si="2"/>
        <v/>
      </c>
      <c r="O14" s="50" t="str">
        <f t="shared" si="3"/>
        <v/>
      </c>
      <c r="Q14" s="50" t="str">
        <f t="shared" si="4"/>
        <v/>
      </c>
      <c r="S14" s="50">
        <f>申込１!AC21</f>
        <v>0</v>
      </c>
      <c r="U14" s="50" t="str">
        <f t="shared" si="5"/>
        <v/>
      </c>
      <c r="V14" s="50">
        <v>14</v>
      </c>
    </row>
    <row r="15" spans="1:22">
      <c r="A15" s="63">
        <v>14</v>
      </c>
      <c r="B15" s="50" t="str">
        <f>IF(S15&lt;&gt;0,申込１!$F$4,"")</f>
        <v/>
      </c>
      <c r="C15" s="50" t="str">
        <f>申込１!AF22</f>
        <v/>
      </c>
      <c r="D15" s="50" t="str">
        <f>IFERROR(IF(申込１!AB22&lt;&gt;0,申込１!AB22,""),"")</f>
        <v/>
      </c>
      <c r="F15" s="50" t="str">
        <f>申込１!AE22&amp;" "&amp;C15</f>
        <v xml:space="preserve"> </v>
      </c>
      <c r="H15" s="50">
        <f>申込１!AD22</f>
        <v>0</v>
      </c>
      <c r="I15" s="50" t="str">
        <f t="shared" si="0"/>
        <v/>
      </c>
      <c r="K15" s="50" t="str">
        <f t="shared" si="1"/>
        <v/>
      </c>
      <c r="M15" s="50" t="str">
        <f t="shared" si="2"/>
        <v/>
      </c>
      <c r="O15" s="50" t="str">
        <f t="shared" si="3"/>
        <v/>
      </c>
      <c r="Q15" s="50" t="str">
        <f t="shared" si="4"/>
        <v/>
      </c>
      <c r="S15" s="50">
        <f>申込１!AC22</f>
        <v>0</v>
      </c>
      <c r="U15" s="50" t="str">
        <f t="shared" si="5"/>
        <v/>
      </c>
      <c r="V15" s="50">
        <v>15</v>
      </c>
    </row>
    <row r="16" spans="1:22">
      <c r="A16" s="63">
        <v>15</v>
      </c>
      <c r="B16" s="50" t="str">
        <f>IF(S16&lt;&gt;0,申込１!$F$4,"")</f>
        <v/>
      </c>
      <c r="C16" s="50" t="str">
        <f>申込１!AF23</f>
        <v/>
      </c>
      <c r="D16" s="50" t="str">
        <f>IFERROR(IF(申込１!AB23&lt;&gt;0,申込１!AB23,""),"")</f>
        <v/>
      </c>
      <c r="F16" s="50" t="str">
        <f>申込１!AE23&amp;" "&amp;C16</f>
        <v xml:space="preserve"> </v>
      </c>
      <c r="H16" s="50">
        <f>申込１!AD23</f>
        <v>0</v>
      </c>
      <c r="I16" s="50" t="str">
        <f t="shared" si="0"/>
        <v/>
      </c>
      <c r="K16" s="50" t="str">
        <f t="shared" si="1"/>
        <v/>
      </c>
      <c r="M16" s="50" t="str">
        <f t="shared" si="2"/>
        <v/>
      </c>
      <c r="O16" s="50" t="str">
        <f t="shared" si="3"/>
        <v/>
      </c>
      <c r="Q16" s="50" t="str">
        <f t="shared" si="4"/>
        <v/>
      </c>
      <c r="S16" s="50">
        <f>申込１!AC23</f>
        <v>0</v>
      </c>
      <c r="U16" s="50" t="str">
        <f t="shared" si="5"/>
        <v/>
      </c>
      <c r="V16" s="50">
        <v>16</v>
      </c>
    </row>
    <row r="17" spans="1:22">
      <c r="A17" s="63">
        <v>16</v>
      </c>
      <c r="B17" s="50" t="str">
        <f>IF(S17&lt;&gt;0,申込１!$F$4,"")</f>
        <v/>
      </c>
      <c r="C17" s="50" t="str">
        <f>申込１!AF24</f>
        <v/>
      </c>
      <c r="D17" s="50" t="str">
        <f>IFERROR(IF(申込１!AB24&lt;&gt;0,申込１!AB24,""),"")</f>
        <v/>
      </c>
      <c r="F17" s="50" t="str">
        <f>申込１!AE24&amp;" "&amp;C17</f>
        <v xml:space="preserve"> </v>
      </c>
      <c r="H17" s="50">
        <f>申込１!AD24</f>
        <v>0</v>
      </c>
      <c r="I17" s="50" t="str">
        <f t="shared" si="0"/>
        <v/>
      </c>
      <c r="K17" s="50" t="str">
        <f t="shared" si="1"/>
        <v/>
      </c>
      <c r="M17" s="50" t="str">
        <f t="shared" si="2"/>
        <v/>
      </c>
      <c r="O17" s="50" t="str">
        <f t="shared" si="3"/>
        <v/>
      </c>
      <c r="Q17" s="50" t="str">
        <f t="shared" si="4"/>
        <v/>
      </c>
      <c r="S17" s="50">
        <f>申込１!AC24</f>
        <v>0</v>
      </c>
      <c r="U17" s="50" t="str">
        <f t="shared" si="5"/>
        <v/>
      </c>
      <c r="V17" s="50">
        <v>17</v>
      </c>
    </row>
    <row r="18" spans="1:22">
      <c r="A18" s="63">
        <v>17</v>
      </c>
      <c r="B18" s="50" t="str">
        <f>IF(S18&lt;&gt;0,申込１!$F$4,"")</f>
        <v/>
      </c>
      <c r="C18" s="50" t="str">
        <f>申込１!AF25</f>
        <v/>
      </c>
      <c r="D18" s="50" t="str">
        <f>IFERROR(IF(申込１!AB25&lt;&gt;0,申込１!AB25,""),"")</f>
        <v/>
      </c>
      <c r="F18" s="50" t="str">
        <f>申込１!AE25&amp;" "&amp;C18</f>
        <v xml:space="preserve"> </v>
      </c>
      <c r="H18" s="50">
        <f>申込１!AD25</f>
        <v>0</v>
      </c>
      <c r="I18" s="50" t="str">
        <f t="shared" si="0"/>
        <v/>
      </c>
      <c r="K18" s="50" t="str">
        <f t="shared" si="1"/>
        <v/>
      </c>
      <c r="M18" s="50" t="str">
        <f t="shared" si="2"/>
        <v/>
      </c>
      <c r="O18" s="50" t="str">
        <f t="shared" si="3"/>
        <v/>
      </c>
      <c r="Q18" s="50" t="str">
        <f t="shared" si="4"/>
        <v/>
      </c>
      <c r="S18" s="50">
        <f>申込１!AC25</f>
        <v>0</v>
      </c>
      <c r="U18" s="50" t="str">
        <f t="shared" si="5"/>
        <v/>
      </c>
      <c r="V18" s="50">
        <v>18</v>
      </c>
    </row>
    <row r="19" spans="1:22">
      <c r="A19" s="63">
        <v>18</v>
      </c>
      <c r="B19" s="50" t="str">
        <f>IF(S19&lt;&gt;0,申込１!$F$4,"")</f>
        <v/>
      </c>
      <c r="C19" s="50" t="str">
        <f>申込１!AF26</f>
        <v/>
      </c>
      <c r="D19" s="50" t="str">
        <f>IFERROR(IF(申込１!AB26&lt;&gt;0,申込１!AB26,""),"")</f>
        <v/>
      </c>
      <c r="F19" s="50" t="str">
        <f>申込１!AE26&amp;" "&amp;C19</f>
        <v xml:space="preserve"> </v>
      </c>
      <c r="H19" s="50">
        <f>申込１!AD26</f>
        <v>0</v>
      </c>
      <c r="I19" s="50" t="str">
        <f t="shared" si="0"/>
        <v/>
      </c>
      <c r="K19" s="50" t="str">
        <f t="shared" si="1"/>
        <v/>
      </c>
      <c r="M19" s="50" t="str">
        <f t="shared" si="2"/>
        <v/>
      </c>
      <c r="O19" s="50" t="str">
        <f t="shared" si="3"/>
        <v/>
      </c>
      <c r="Q19" s="50" t="str">
        <f t="shared" si="4"/>
        <v/>
      </c>
      <c r="S19" s="50">
        <f>申込１!AC26</f>
        <v>0</v>
      </c>
      <c r="U19" s="50" t="str">
        <f t="shared" si="5"/>
        <v/>
      </c>
      <c r="V19" s="50">
        <v>19</v>
      </c>
    </row>
    <row r="20" spans="1:22">
      <c r="A20" s="63">
        <v>19</v>
      </c>
      <c r="B20" s="50" t="str">
        <f>IF(S20&lt;&gt;0,申込１!$F$4,"")</f>
        <v/>
      </c>
      <c r="C20" s="50" t="str">
        <f>申込１!AF27</f>
        <v/>
      </c>
      <c r="D20" s="50" t="str">
        <f>IFERROR(IF(申込１!AB27&lt;&gt;0,申込１!AB27,""),"")</f>
        <v/>
      </c>
      <c r="F20" s="50" t="str">
        <f>申込１!AE27&amp;" "&amp;C20</f>
        <v xml:space="preserve"> </v>
      </c>
      <c r="H20" s="50">
        <f>申込１!AD27</f>
        <v>0</v>
      </c>
      <c r="I20" s="50" t="str">
        <f t="shared" si="0"/>
        <v/>
      </c>
      <c r="K20" s="50" t="str">
        <f t="shared" si="1"/>
        <v/>
      </c>
      <c r="M20" s="50" t="str">
        <f t="shared" si="2"/>
        <v/>
      </c>
      <c r="O20" s="50" t="str">
        <f t="shared" si="3"/>
        <v/>
      </c>
      <c r="Q20" s="50" t="str">
        <f t="shared" si="4"/>
        <v/>
      </c>
      <c r="S20" s="50">
        <f>申込１!AC27</f>
        <v>0</v>
      </c>
      <c r="U20" s="50" t="str">
        <f t="shared" si="5"/>
        <v/>
      </c>
      <c r="V20" s="50">
        <v>20</v>
      </c>
    </row>
    <row r="21" spans="1:22">
      <c r="A21" s="63">
        <v>20</v>
      </c>
      <c r="B21" s="50" t="str">
        <f>IF(S21&lt;&gt;0,申込１!$F$4,"")</f>
        <v/>
      </c>
      <c r="C21" s="50" t="str">
        <f>申込１!AF28</f>
        <v/>
      </c>
      <c r="D21" s="50" t="str">
        <f>IFERROR(IF(申込１!AB28&lt;&gt;0,申込１!AB28,""),"")</f>
        <v/>
      </c>
      <c r="F21" s="50" t="str">
        <f>申込１!AE28&amp;" "&amp;C21</f>
        <v xml:space="preserve"> </v>
      </c>
      <c r="H21" s="50">
        <f>申込１!AD28</f>
        <v>0</v>
      </c>
      <c r="I21" s="50" t="str">
        <f t="shared" si="0"/>
        <v/>
      </c>
      <c r="K21" s="50" t="str">
        <f t="shared" si="1"/>
        <v/>
      </c>
      <c r="M21" s="50" t="str">
        <f t="shared" si="2"/>
        <v/>
      </c>
      <c r="O21" s="50" t="str">
        <f t="shared" si="3"/>
        <v/>
      </c>
      <c r="Q21" s="50" t="str">
        <f t="shared" si="4"/>
        <v/>
      </c>
      <c r="S21" s="50">
        <f>申込１!AC28</f>
        <v>0</v>
      </c>
      <c r="U21" s="50" t="str">
        <f t="shared" si="5"/>
        <v/>
      </c>
      <c r="V21" s="50">
        <v>21</v>
      </c>
    </row>
    <row r="22" spans="1:22">
      <c r="A22" s="63">
        <v>1</v>
      </c>
      <c r="B22" s="50" t="str">
        <f>IF(S22&lt;&gt;0,申込１!$F$4,"")</f>
        <v/>
      </c>
      <c r="C22" s="50" t="str">
        <f>申込１!AF31</f>
        <v/>
      </c>
      <c r="D22" s="50" t="str">
        <f>IFERROR(IF(申込１!AB31&lt;&gt;0,申込１!AB31,""),"")</f>
        <v/>
      </c>
      <c r="F22" s="50" t="str">
        <f>申込１!AE31&amp;" "&amp;C22</f>
        <v xml:space="preserve"> </v>
      </c>
      <c r="H22" s="50">
        <f>申込１!AD31</f>
        <v>0</v>
      </c>
      <c r="I22" s="50" t="str">
        <f t="shared" si="0"/>
        <v/>
      </c>
      <c r="K22" s="50" t="str">
        <f t="shared" si="1"/>
        <v/>
      </c>
      <c r="M22" s="50" t="str">
        <f t="shared" si="2"/>
        <v/>
      </c>
      <c r="O22" s="50" t="str">
        <f t="shared" si="3"/>
        <v/>
      </c>
      <c r="Q22" s="50" t="str">
        <f t="shared" si="4"/>
        <v/>
      </c>
      <c r="S22" s="50">
        <f>申込１!AC31</f>
        <v>0</v>
      </c>
      <c r="U22" s="50" t="str">
        <f t="shared" si="5"/>
        <v/>
      </c>
      <c r="V22" s="50">
        <v>22</v>
      </c>
    </row>
    <row r="23" spans="1:22">
      <c r="A23" s="63">
        <v>2</v>
      </c>
      <c r="B23" s="50" t="str">
        <f>IF(S23&lt;&gt;0,申込１!$F$4,"")</f>
        <v/>
      </c>
      <c r="C23" s="50" t="str">
        <f>申込１!AF32</f>
        <v/>
      </c>
      <c r="D23" s="50" t="str">
        <f>IFERROR(IF(申込１!AB32&lt;&gt;0,申込１!AB32,""),"")</f>
        <v/>
      </c>
      <c r="F23" s="50" t="str">
        <f>申込１!AE32&amp;" "&amp;C23</f>
        <v xml:space="preserve"> </v>
      </c>
      <c r="H23" s="50">
        <f>申込１!AD32</f>
        <v>0</v>
      </c>
      <c r="I23" s="50" t="str">
        <f t="shared" si="0"/>
        <v/>
      </c>
      <c r="K23" s="50" t="str">
        <f t="shared" si="1"/>
        <v/>
      </c>
      <c r="M23" s="50" t="str">
        <f t="shared" si="2"/>
        <v/>
      </c>
      <c r="O23" s="50" t="str">
        <f t="shared" si="3"/>
        <v/>
      </c>
      <c r="Q23" s="50" t="str">
        <f t="shared" si="4"/>
        <v/>
      </c>
      <c r="S23" s="50">
        <f>申込１!AC32</f>
        <v>0</v>
      </c>
      <c r="U23" s="50" t="str">
        <f t="shared" si="5"/>
        <v/>
      </c>
      <c r="V23" s="50">
        <v>23</v>
      </c>
    </row>
    <row r="24" spans="1:22">
      <c r="A24" s="63">
        <v>3</v>
      </c>
      <c r="B24" s="50" t="str">
        <f>IF(S24&lt;&gt;0,申込１!$F$4,"")</f>
        <v/>
      </c>
      <c r="C24" s="50" t="str">
        <f>申込１!AF33</f>
        <v/>
      </c>
      <c r="D24" s="50" t="str">
        <f>IFERROR(IF(申込１!AB33&lt;&gt;0,申込１!AB33,""),"")</f>
        <v/>
      </c>
      <c r="F24" s="50" t="str">
        <f>申込１!AE33&amp;" "&amp;C24</f>
        <v xml:space="preserve"> </v>
      </c>
      <c r="H24" s="50">
        <f>申込１!AD33</f>
        <v>0</v>
      </c>
      <c r="I24" s="50" t="str">
        <f t="shared" si="0"/>
        <v/>
      </c>
      <c r="K24" s="50" t="str">
        <f t="shared" si="1"/>
        <v/>
      </c>
      <c r="M24" s="50" t="str">
        <f t="shared" si="2"/>
        <v/>
      </c>
      <c r="O24" s="50" t="str">
        <f t="shared" si="3"/>
        <v/>
      </c>
      <c r="Q24" s="50" t="str">
        <f t="shared" si="4"/>
        <v/>
      </c>
      <c r="S24" s="50">
        <f>申込１!AC33</f>
        <v>0</v>
      </c>
      <c r="U24" s="50" t="str">
        <f t="shared" si="5"/>
        <v/>
      </c>
      <c r="V24" s="50">
        <v>24</v>
      </c>
    </row>
    <row r="25" spans="1:22">
      <c r="A25" s="63">
        <v>4</v>
      </c>
      <c r="B25" s="50" t="str">
        <f>IF(S25&lt;&gt;0,申込１!$F$4,"")</f>
        <v/>
      </c>
      <c r="C25" s="50" t="str">
        <f>申込１!AF34</f>
        <v/>
      </c>
      <c r="D25" s="50" t="str">
        <f>IFERROR(IF(申込１!AB34&lt;&gt;0,申込１!AB34,""),"")</f>
        <v/>
      </c>
      <c r="F25" s="50" t="str">
        <f>申込１!AE34&amp;" "&amp;C25</f>
        <v xml:space="preserve"> </v>
      </c>
      <c r="H25" s="50">
        <f>申込１!AD34</f>
        <v>0</v>
      </c>
      <c r="I25" s="50" t="str">
        <f t="shared" si="0"/>
        <v/>
      </c>
      <c r="K25" s="50" t="str">
        <f t="shared" si="1"/>
        <v/>
      </c>
      <c r="M25" s="50" t="str">
        <f t="shared" si="2"/>
        <v/>
      </c>
      <c r="O25" s="50" t="str">
        <f t="shared" si="3"/>
        <v/>
      </c>
      <c r="Q25" s="50" t="str">
        <f t="shared" si="4"/>
        <v/>
      </c>
      <c r="S25" s="50">
        <f>申込１!AC34</f>
        <v>0</v>
      </c>
      <c r="U25" s="50" t="str">
        <f t="shared" si="5"/>
        <v/>
      </c>
      <c r="V25" s="50">
        <v>25</v>
      </c>
    </row>
    <row r="26" spans="1:22">
      <c r="A26" s="63">
        <v>5</v>
      </c>
      <c r="B26" s="50" t="str">
        <f>IF(S26&lt;&gt;0,申込１!$F$4,"")</f>
        <v/>
      </c>
      <c r="C26" s="50" t="str">
        <f>申込１!AF35</f>
        <v/>
      </c>
      <c r="D26" s="50" t="str">
        <f>IFERROR(IF(申込１!AB35&lt;&gt;0,申込１!AB35,""),"")</f>
        <v/>
      </c>
      <c r="F26" s="50" t="str">
        <f>申込１!AE35&amp;" "&amp;C26</f>
        <v xml:space="preserve"> </v>
      </c>
      <c r="H26" s="50">
        <f>申込１!AD35</f>
        <v>0</v>
      </c>
      <c r="I26" s="50" t="str">
        <f t="shared" si="0"/>
        <v/>
      </c>
      <c r="K26" s="50" t="str">
        <f t="shared" si="1"/>
        <v/>
      </c>
      <c r="M26" s="50" t="str">
        <f t="shared" si="2"/>
        <v/>
      </c>
      <c r="O26" s="50" t="str">
        <f t="shared" si="3"/>
        <v/>
      </c>
      <c r="Q26" s="50" t="str">
        <f t="shared" si="4"/>
        <v/>
      </c>
      <c r="S26" s="50">
        <f>申込１!AC35</f>
        <v>0</v>
      </c>
      <c r="U26" s="50" t="str">
        <f t="shared" si="5"/>
        <v/>
      </c>
      <c r="V26" s="50">
        <v>26</v>
      </c>
    </row>
    <row r="27" spans="1:22">
      <c r="A27" s="63">
        <v>6</v>
      </c>
      <c r="B27" s="50" t="str">
        <f>IF(S27&lt;&gt;0,申込１!$F$4,"")</f>
        <v/>
      </c>
      <c r="C27" s="50" t="str">
        <f>申込１!AF36</f>
        <v/>
      </c>
      <c r="D27" s="50" t="str">
        <f>IFERROR(IF(申込１!AB36&lt;&gt;0,申込１!AB36,""),"")</f>
        <v/>
      </c>
      <c r="F27" s="50" t="str">
        <f>申込１!AE36&amp;" "&amp;C27</f>
        <v xml:space="preserve"> </v>
      </c>
      <c r="H27" s="50">
        <f>申込１!AD36</f>
        <v>0</v>
      </c>
      <c r="I27" s="50" t="str">
        <f t="shared" si="0"/>
        <v/>
      </c>
      <c r="K27" s="50" t="str">
        <f t="shared" si="1"/>
        <v/>
      </c>
      <c r="M27" s="50" t="str">
        <f t="shared" si="2"/>
        <v/>
      </c>
      <c r="O27" s="50" t="str">
        <f t="shared" si="3"/>
        <v/>
      </c>
      <c r="Q27" s="50" t="str">
        <f t="shared" si="4"/>
        <v/>
      </c>
      <c r="S27" s="50">
        <f>申込１!AC36</f>
        <v>0</v>
      </c>
      <c r="U27" s="50" t="str">
        <f t="shared" si="5"/>
        <v/>
      </c>
      <c r="V27" s="50">
        <v>27</v>
      </c>
    </row>
    <row r="28" spans="1:22">
      <c r="A28" s="63">
        <v>7</v>
      </c>
      <c r="B28" s="50" t="str">
        <f>IF(S28&lt;&gt;0,申込１!$F$4,"")</f>
        <v/>
      </c>
      <c r="C28" s="50" t="str">
        <f>申込１!AF37</f>
        <v/>
      </c>
      <c r="D28" s="50" t="str">
        <f>IFERROR(IF(申込１!AB37&lt;&gt;0,申込１!AB37,""),"")</f>
        <v/>
      </c>
      <c r="F28" s="50" t="str">
        <f>申込１!AE37&amp;" "&amp;C28</f>
        <v xml:space="preserve"> </v>
      </c>
      <c r="H28" s="50">
        <f>申込１!AD37</f>
        <v>0</v>
      </c>
      <c r="I28" s="50" t="str">
        <f t="shared" si="0"/>
        <v/>
      </c>
      <c r="K28" s="50" t="str">
        <f t="shared" si="1"/>
        <v/>
      </c>
      <c r="M28" s="50" t="str">
        <f t="shared" si="2"/>
        <v/>
      </c>
      <c r="O28" s="50" t="str">
        <f t="shared" si="3"/>
        <v/>
      </c>
      <c r="Q28" s="50" t="str">
        <f t="shared" si="4"/>
        <v/>
      </c>
      <c r="S28" s="50">
        <f>申込１!AC37</f>
        <v>0</v>
      </c>
      <c r="U28" s="50" t="str">
        <f t="shared" si="5"/>
        <v/>
      </c>
      <c r="V28" s="50">
        <v>28</v>
      </c>
    </row>
    <row r="29" spans="1:22">
      <c r="A29" s="63">
        <v>8</v>
      </c>
      <c r="B29" s="50" t="str">
        <f>IF(S29&lt;&gt;0,申込１!$F$4,"")</f>
        <v/>
      </c>
      <c r="C29" s="50" t="str">
        <f>申込１!AF38</f>
        <v/>
      </c>
      <c r="D29" s="50" t="str">
        <f>IFERROR(IF(申込１!AB38&lt;&gt;0,申込１!AB38,""),"")</f>
        <v/>
      </c>
      <c r="F29" s="50" t="str">
        <f>申込１!AE38&amp;" "&amp;C29</f>
        <v xml:space="preserve"> </v>
      </c>
      <c r="H29" s="50">
        <f>申込１!AD38</f>
        <v>0</v>
      </c>
      <c r="I29" s="50" t="str">
        <f t="shared" si="0"/>
        <v/>
      </c>
      <c r="K29" s="50" t="str">
        <f t="shared" si="1"/>
        <v/>
      </c>
      <c r="M29" s="50" t="str">
        <f t="shared" si="2"/>
        <v/>
      </c>
      <c r="O29" s="50" t="str">
        <f t="shared" si="3"/>
        <v/>
      </c>
      <c r="Q29" s="50" t="str">
        <f t="shared" si="4"/>
        <v/>
      </c>
      <c r="S29" s="50">
        <f>申込１!AC38</f>
        <v>0</v>
      </c>
      <c r="U29" s="50" t="str">
        <f t="shared" si="5"/>
        <v/>
      </c>
      <c r="V29" s="50">
        <v>29</v>
      </c>
    </row>
    <row r="30" spans="1:22">
      <c r="A30" s="63">
        <v>9</v>
      </c>
      <c r="B30" s="50" t="str">
        <f>IF(S30&lt;&gt;0,申込１!$F$4,"")</f>
        <v/>
      </c>
      <c r="C30" s="50" t="str">
        <f>申込１!AF39</f>
        <v/>
      </c>
      <c r="D30" s="50" t="str">
        <f>IFERROR(IF(申込１!AB39&lt;&gt;0,申込１!AB39,""),"")</f>
        <v/>
      </c>
      <c r="F30" s="50" t="str">
        <f>申込１!AE39&amp;" "&amp;C30</f>
        <v xml:space="preserve"> </v>
      </c>
      <c r="H30" s="50">
        <f>申込１!AD39</f>
        <v>0</v>
      </c>
      <c r="I30" s="50" t="str">
        <f t="shared" si="0"/>
        <v/>
      </c>
      <c r="K30" s="50" t="str">
        <f t="shared" si="1"/>
        <v/>
      </c>
      <c r="M30" s="50" t="str">
        <f t="shared" si="2"/>
        <v/>
      </c>
      <c r="O30" s="50" t="str">
        <f t="shared" si="3"/>
        <v/>
      </c>
      <c r="Q30" s="50" t="str">
        <f t="shared" si="4"/>
        <v/>
      </c>
      <c r="S30" s="50">
        <f>申込１!AC39</f>
        <v>0</v>
      </c>
      <c r="U30" s="50" t="str">
        <f t="shared" si="5"/>
        <v/>
      </c>
      <c r="V30" s="50">
        <v>30</v>
      </c>
    </row>
    <row r="31" spans="1:22">
      <c r="A31" s="63">
        <v>10</v>
      </c>
      <c r="B31" s="50" t="str">
        <f>IF(S31&lt;&gt;0,申込１!$F$4,"")</f>
        <v/>
      </c>
      <c r="C31" s="50" t="str">
        <f>申込１!AF40</f>
        <v/>
      </c>
      <c r="D31" s="50" t="str">
        <f>IFERROR(IF(申込１!AB40&lt;&gt;0,申込１!AB40,""),"")</f>
        <v/>
      </c>
      <c r="F31" s="50" t="str">
        <f>申込１!AE40&amp;" "&amp;C31</f>
        <v xml:space="preserve"> </v>
      </c>
      <c r="H31" s="50">
        <f>申込１!AD40</f>
        <v>0</v>
      </c>
      <c r="I31" s="50" t="str">
        <f t="shared" si="0"/>
        <v/>
      </c>
      <c r="K31" s="50" t="str">
        <f t="shared" si="1"/>
        <v/>
      </c>
      <c r="M31" s="50" t="str">
        <f t="shared" si="2"/>
        <v/>
      </c>
      <c r="O31" s="50" t="str">
        <f t="shared" si="3"/>
        <v/>
      </c>
      <c r="Q31" s="50" t="str">
        <f t="shared" si="4"/>
        <v/>
      </c>
      <c r="S31" s="50">
        <f>申込１!AC40</f>
        <v>0</v>
      </c>
      <c r="U31" s="50" t="str">
        <f t="shared" si="5"/>
        <v/>
      </c>
      <c r="V31" s="50">
        <v>31</v>
      </c>
    </row>
    <row r="32" spans="1:22">
      <c r="A32" s="63">
        <v>11</v>
      </c>
      <c r="B32" s="50" t="str">
        <f>IF(S32&lt;&gt;0,申込１!$F$4,"")</f>
        <v/>
      </c>
      <c r="C32" s="50" t="str">
        <f>申込１!AF41</f>
        <v/>
      </c>
      <c r="D32" s="50" t="str">
        <f>IFERROR(IF(申込１!AB41&lt;&gt;0,申込１!AB41,""),"")</f>
        <v/>
      </c>
      <c r="F32" s="50" t="str">
        <f>申込１!AE41&amp;" "&amp;C32</f>
        <v xml:space="preserve"> </v>
      </c>
      <c r="H32" s="50">
        <f>申込１!AD41</f>
        <v>0</v>
      </c>
      <c r="I32" s="50" t="str">
        <f t="shared" si="0"/>
        <v/>
      </c>
      <c r="K32" s="50" t="str">
        <f t="shared" si="1"/>
        <v/>
      </c>
      <c r="M32" s="50" t="str">
        <f t="shared" si="2"/>
        <v/>
      </c>
      <c r="O32" s="50" t="str">
        <f t="shared" si="3"/>
        <v/>
      </c>
      <c r="Q32" s="50" t="str">
        <f t="shared" si="4"/>
        <v/>
      </c>
      <c r="S32" s="50">
        <f>申込１!AC41</f>
        <v>0</v>
      </c>
      <c r="U32" s="50" t="str">
        <f t="shared" si="5"/>
        <v/>
      </c>
      <c r="V32" s="50">
        <v>32</v>
      </c>
    </row>
    <row r="33" spans="1:22">
      <c r="A33" s="63">
        <v>12</v>
      </c>
      <c r="B33" s="50" t="str">
        <f>IF(S33&lt;&gt;0,申込１!$F$4,"")</f>
        <v/>
      </c>
      <c r="C33" s="50" t="str">
        <f>申込１!AF42</f>
        <v/>
      </c>
      <c r="D33" s="50" t="str">
        <f>IFERROR(IF(申込１!AB42&lt;&gt;0,申込１!AB42,""),"")</f>
        <v/>
      </c>
      <c r="F33" s="50" t="str">
        <f>申込１!AE42&amp;" "&amp;C33</f>
        <v xml:space="preserve"> </v>
      </c>
      <c r="H33" s="50">
        <f>申込１!AD42</f>
        <v>0</v>
      </c>
      <c r="I33" s="50" t="str">
        <f t="shared" si="0"/>
        <v/>
      </c>
      <c r="K33" s="50" t="str">
        <f t="shared" si="1"/>
        <v/>
      </c>
      <c r="M33" s="50" t="str">
        <f t="shared" si="2"/>
        <v/>
      </c>
      <c r="O33" s="50" t="str">
        <f t="shared" si="3"/>
        <v/>
      </c>
      <c r="Q33" s="50" t="str">
        <f t="shared" si="4"/>
        <v/>
      </c>
      <c r="S33" s="50">
        <f>申込１!AC42</f>
        <v>0</v>
      </c>
      <c r="U33" s="50" t="str">
        <f t="shared" si="5"/>
        <v/>
      </c>
      <c r="V33" s="50">
        <v>33</v>
      </c>
    </row>
    <row r="34" spans="1:22">
      <c r="A34" s="63">
        <v>13</v>
      </c>
      <c r="B34" s="50" t="str">
        <f>IF(S34&lt;&gt;0,申込１!$F$4,"")</f>
        <v/>
      </c>
      <c r="C34" s="50" t="str">
        <f>申込１!AF43</f>
        <v/>
      </c>
      <c r="D34" s="50" t="str">
        <f>IFERROR(IF(申込１!AB43&lt;&gt;0,申込１!AB43,""),"")</f>
        <v/>
      </c>
      <c r="F34" s="50" t="str">
        <f>申込１!AE43&amp;" "&amp;C34</f>
        <v xml:space="preserve"> </v>
      </c>
      <c r="H34" s="50">
        <f>申込１!AD43</f>
        <v>0</v>
      </c>
      <c r="I34" s="50" t="str">
        <f t="shared" ref="I34:I41" si="6">C34</f>
        <v/>
      </c>
      <c r="K34" s="50" t="str">
        <f t="shared" ref="K34:K41" si="7">IFERROR(IF(S34&lt;&gt;"",VLOOKUP(S34,$A$114:$K$153,8,FALSE),""),"")</f>
        <v/>
      </c>
      <c r="M34" s="50" t="str">
        <f t="shared" ref="M34:M41" si="8">IFERROR(IF(S34&lt;&gt;"",VLOOKUP(S34,$A$114:$K$153,11,FALSE),""),"")</f>
        <v/>
      </c>
      <c r="O34" s="50" t="str">
        <f t="shared" si="3"/>
        <v/>
      </c>
      <c r="Q34" s="50" t="str">
        <f t="shared" si="4"/>
        <v/>
      </c>
      <c r="S34" s="50">
        <f>申込１!AC43</f>
        <v>0</v>
      </c>
      <c r="U34" s="50" t="str">
        <f t="shared" ref="U34:U41" si="9">IF(S34=0,"","○")</f>
        <v/>
      </c>
      <c r="V34" s="50">
        <v>34</v>
      </c>
    </row>
    <row r="35" spans="1:22">
      <c r="A35" s="63">
        <v>14</v>
      </c>
      <c r="B35" s="50" t="str">
        <f>IF(S35&lt;&gt;0,申込１!$F$4,"")</f>
        <v/>
      </c>
      <c r="C35" s="50" t="str">
        <f>申込１!AF44</f>
        <v/>
      </c>
      <c r="D35" s="50" t="str">
        <f>IFERROR(IF(申込１!AB44&lt;&gt;0,申込１!AB44,""),"")</f>
        <v/>
      </c>
      <c r="F35" s="50" t="str">
        <f>申込１!AE44&amp;" "&amp;C35</f>
        <v xml:space="preserve"> </v>
      </c>
      <c r="H35" s="50">
        <f>申込１!AD44</f>
        <v>0</v>
      </c>
      <c r="I35" s="50" t="str">
        <f t="shared" si="6"/>
        <v/>
      </c>
      <c r="K35" s="50" t="str">
        <f t="shared" si="7"/>
        <v/>
      </c>
      <c r="M35" s="50" t="str">
        <f t="shared" si="8"/>
        <v/>
      </c>
      <c r="O35" s="50" t="str">
        <f t="shared" si="3"/>
        <v/>
      </c>
      <c r="Q35" s="50" t="str">
        <f t="shared" si="4"/>
        <v/>
      </c>
      <c r="S35" s="50">
        <f>申込１!AC44</f>
        <v>0</v>
      </c>
      <c r="U35" s="50" t="str">
        <f t="shared" si="9"/>
        <v/>
      </c>
      <c r="V35" s="50">
        <v>35</v>
      </c>
    </row>
    <row r="36" spans="1:22">
      <c r="A36" s="63">
        <v>15</v>
      </c>
      <c r="B36" s="50" t="str">
        <f>IF(S36&lt;&gt;0,申込１!$F$4,"")</f>
        <v/>
      </c>
      <c r="C36" s="50" t="str">
        <f>申込１!AF45</f>
        <v/>
      </c>
      <c r="D36" s="50" t="str">
        <f>IFERROR(IF(申込１!AB45&lt;&gt;0,申込１!AB45,""),"")</f>
        <v/>
      </c>
      <c r="F36" s="50" t="str">
        <f>申込１!AE45&amp;" "&amp;C36</f>
        <v xml:space="preserve"> </v>
      </c>
      <c r="H36" s="50">
        <f>申込１!AD45</f>
        <v>0</v>
      </c>
      <c r="I36" s="50" t="str">
        <f t="shared" si="6"/>
        <v/>
      </c>
      <c r="K36" s="50" t="str">
        <f t="shared" si="7"/>
        <v/>
      </c>
      <c r="M36" s="50" t="str">
        <f t="shared" si="8"/>
        <v/>
      </c>
      <c r="O36" s="50" t="str">
        <f t="shared" si="3"/>
        <v/>
      </c>
      <c r="Q36" s="50" t="str">
        <f t="shared" si="4"/>
        <v/>
      </c>
      <c r="S36" s="50">
        <f>申込１!AC45</f>
        <v>0</v>
      </c>
      <c r="U36" s="50" t="str">
        <f t="shared" si="9"/>
        <v/>
      </c>
      <c r="V36" s="50">
        <v>36</v>
      </c>
    </row>
    <row r="37" spans="1:22">
      <c r="A37" s="63">
        <v>16</v>
      </c>
      <c r="B37" s="50" t="str">
        <f>IF(S37&lt;&gt;0,申込１!$F$4,"")</f>
        <v/>
      </c>
      <c r="C37" s="50" t="str">
        <f>申込１!AF46</f>
        <v/>
      </c>
      <c r="D37" s="50" t="str">
        <f>IFERROR(IF(申込１!AB46&lt;&gt;0,申込１!AB46,""),"")</f>
        <v/>
      </c>
      <c r="F37" s="50" t="str">
        <f>申込１!AE46&amp;" "&amp;C37</f>
        <v xml:space="preserve"> </v>
      </c>
      <c r="H37" s="50">
        <f>申込１!AD46</f>
        <v>0</v>
      </c>
      <c r="I37" s="50" t="str">
        <f t="shared" si="6"/>
        <v/>
      </c>
      <c r="K37" s="50" t="str">
        <f t="shared" si="7"/>
        <v/>
      </c>
      <c r="M37" s="50" t="str">
        <f t="shared" si="8"/>
        <v/>
      </c>
      <c r="O37" s="50" t="str">
        <f>IFERROR(IF(S37&lt;&gt;"",VLOOKUP(S37,$A$114:$K$153,9,FALSE),""),"")</f>
        <v/>
      </c>
      <c r="Q37" s="50" t="str">
        <f>IFERROR(IF(S37&lt;&gt;"",VLOOKUP(S37,$A$114:$K$153,10,FALSE),""),"")</f>
        <v/>
      </c>
      <c r="S37" s="50">
        <f>申込１!AC46</f>
        <v>0</v>
      </c>
      <c r="U37" s="50" t="str">
        <f t="shared" si="9"/>
        <v/>
      </c>
      <c r="V37" s="50">
        <v>37</v>
      </c>
    </row>
    <row r="38" spans="1:22">
      <c r="A38" s="63">
        <v>17</v>
      </c>
      <c r="B38" s="50" t="str">
        <f>IF(S38&lt;&gt;0,申込１!$F$4,"")</f>
        <v/>
      </c>
      <c r="C38" s="50" t="str">
        <f>申込１!AF47</f>
        <v/>
      </c>
      <c r="D38" s="50" t="str">
        <f>IFERROR(IF(申込１!AB47&lt;&gt;0,申込１!AB47,""),"")</f>
        <v/>
      </c>
      <c r="F38" s="50" t="str">
        <f>申込１!AE47&amp;" "&amp;C38</f>
        <v xml:space="preserve"> </v>
      </c>
      <c r="H38" s="50">
        <f>申込１!AD47</f>
        <v>0</v>
      </c>
      <c r="I38" s="50" t="str">
        <f t="shared" si="6"/>
        <v/>
      </c>
      <c r="K38" s="50" t="str">
        <f t="shared" si="7"/>
        <v/>
      </c>
      <c r="M38" s="50" t="str">
        <f t="shared" si="8"/>
        <v/>
      </c>
      <c r="O38" s="50" t="str">
        <f>IFERROR(IF(S38&lt;&gt;"",VLOOKUP(S38,$A$114:$K$153,9,FALSE),""),"")</f>
        <v/>
      </c>
      <c r="Q38" s="50" t="str">
        <f>IFERROR(IF(S38&lt;&gt;"",VLOOKUP(S38,$A$114:$K$153,10,FALSE),""),"")</f>
        <v/>
      </c>
      <c r="S38" s="50">
        <f>申込１!AC47</f>
        <v>0</v>
      </c>
      <c r="U38" s="50" t="str">
        <f t="shared" si="9"/>
        <v/>
      </c>
      <c r="V38" s="50">
        <v>38</v>
      </c>
    </row>
    <row r="39" spans="1:22">
      <c r="A39" s="63">
        <v>18</v>
      </c>
      <c r="B39" s="50" t="str">
        <f>IF(S39&lt;&gt;0,申込１!$F$4,"")</f>
        <v/>
      </c>
      <c r="C39" s="50" t="str">
        <f>申込１!AF48</f>
        <v/>
      </c>
      <c r="D39" s="50" t="str">
        <f>IFERROR(IF(申込１!AB48&lt;&gt;0,申込１!AB48,""),"")</f>
        <v/>
      </c>
      <c r="F39" s="50" t="str">
        <f>申込１!AE48&amp;" "&amp;C39</f>
        <v xml:space="preserve"> </v>
      </c>
      <c r="H39" s="50">
        <f>申込１!AD48</f>
        <v>0</v>
      </c>
      <c r="I39" s="50" t="str">
        <f t="shared" si="6"/>
        <v/>
      </c>
      <c r="K39" s="50" t="str">
        <f t="shared" si="7"/>
        <v/>
      </c>
      <c r="M39" s="50" t="str">
        <f t="shared" si="8"/>
        <v/>
      </c>
      <c r="O39" s="50" t="str">
        <f>IFERROR(IF(S39&lt;&gt;"",VLOOKUP(S39,$A$114:$K$153,9,FALSE),""),"")</f>
        <v/>
      </c>
      <c r="Q39" s="50" t="str">
        <f>IFERROR(IF(S39&lt;&gt;"",VLOOKUP(S39,$A$114:$K$153,10,FALSE),""),"")</f>
        <v/>
      </c>
      <c r="S39" s="50">
        <f>申込１!AC48</f>
        <v>0</v>
      </c>
      <c r="U39" s="50" t="str">
        <f t="shared" si="9"/>
        <v/>
      </c>
      <c r="V39" s="50">
        <v>39</v>
      </c>
    </row>
    <row r="40" spans="1:22">
      <c r="A40" s="63">
        <v>19</v>
      </c>
      <c r="B40" s="50" t="str">
        <f>IF(S40&lt;&gt;0,申込１!$F$4,"")</f>
        <v/>
      </c>
      <c r="C40" s="50" t="str">
        <f>申込１!AF49</f>
        <v/>
      </c>
      <c r="D40" s="50" t="str">
        <f>IFERROR(IF(申込１!AB49&lt;&gt;0,申込１!AB49,""),"")</f>
        <v/>
      </c>
      <c r="F40" s="50" t="str">
        <f>申込１!AE49&amp;" "&amp;C40</f>
        <v xml:space="preserve"> </v>
      </c>
      <c r="H40" s="50">
        <f>申込１!AD49</f>
        <v>0</v>
      </c>
      <c r="I40" s="50" t="str">
        <f t="shared" si="6"/>
        <v/>
      </c>
      <c r="K40" s="50" t="str">
        <f t="shared" si="7"/>
        <v/>
      </c>
      <c r="M40" s="50" t="str">
        <f t="shared" si="8"/>
        <v/>
      </c>
      <c r="O40" s="50" t="str">
        <f>IFERROR(IF(S40&lt;&gt;"",VLOOKUP(S40,$A$114:$K$153,9,FALSE),""),"")</f>
        <v/>
      </c>
      <c r="Q40" s="50" t="str">
        <f>IFERROR(IF(S40&lt;&gt;"",VLOOKUP(S40,$A$114:$K$153,10,FALSE),""),"")</f>
        <v/>
      </c>
      <c r="S40" s="50">
        <f>申込１!AC49</f>
        <v>0</v>
      </c>
      <c r="U40" s="50" t="str">
        <f t="shared" si="9"/>
        <v/>
      </c>
      <c r="V40" s="50">
        <v>40</v>
      </c>
    </row>
    <row r="41" spans="1:22">
      <c r="A41" s="63">
        <v>20</v>
      </c>
      <c r="B41" s="50" t="str">
        <f>IF(S41&lt;&gt;0,申込１!$F$4,"")</f>
        <v/>
      </c>
      <c r="C41" s="50" t="str">
        <f>申込１!AF50</f>
        <v/>
      </c>
      <c r="D41" s="50" t="str">
        <f>IFERROR(IF(申込１!AB50&lt;&gt;0,申込１!AB50,""),"")</f>
        <v/>
      </c>
      <c r="F41" s="50" t="str">
        <f>申込１!AE50&amp;" "&amp;C41</f>
        <v xml:space="preserve"> </v>
      </c>
      <c r="H41" s="50">
        <f>申込１!AD50</f>
        <v>0</v>
      </c>
      <c r="I41" s="50" t="str">
        <f t="shared" si="6"/>
        <v/>
      </c>
      <c r="K41" s="50" t="str">
        <f t="shared" si="7"/>
        <v/>
      </c>
      <c r="M41" s="50" t="str">
        <f t="shared" si="8"/>
        <v/>
      </c>
      <c r="O41" s="50" t="str">
        <f>IFERROR(IF(S41&lt;&gt;"",VLOOKUP(S41,$A$114:$K$153,9,FALSE),""),"")</f>
        <v/>
      </c>
      <c r="Q41" s="50" t="str">
        <f>IFERROR(IF(S41&lt;&gt;"",VLOOKUP(S41,$A$114:$K$153,10,FALSE),""),"")</f>
        <v/>
      </c>
      <c r="S41" s="50">
        <f>申込１!AC50</f>
        <v>0</v>
      </c>
      <c r="U41" s="50" t="str">
        <f t="shared" si="9"/>
        <v/>
      </c>
      <c r="V41" s="50">
        <v>41</v>
      </c>
    </row>
    <row r="42" spans="1:22" ht="20.100000000000001" customHeight="1">
      <c r="A42" s="64" t="s">
        <v>38</v>
      </c>
      <c r="B42" s="53" t="s">
        <v>37</v>
      </c>
      <c r="C42" s="53" t="s">
        <v>36</v>
      </c>
      <c r="D42" s="53" t="s">
        <v>21</v>
      </c>
      <c r="E42" s="57" t="s">
        <v>43</v>
      </c>
      <c r="F42" s="53" t="s">
        <v>16</v>
      </c>
      <c r="G42" s="53" t="s">
        <v>17</v>
      </c>
      <c r="H42" s="53" t="s">
        <v>18</v>
      </c>
      <c r="I42" s="53" t="s">
        <v>19</v>
      </c>
      <c r="J42" s="53" t="s">
        <v>20</v>
      </c>
      <c r="K42" s="54" t="s">
        <v>30</v>
      </c>
      <c r="L42" s="54" t="s">
        <v>31</v>
      </c>
      <c r="M42" s="54" t="s">
        <v>34</v>
      </c>
      <c r="N42" s="54" t="s">
        <v>35</v>
      </c>
      <c r="O42" s="65" t="s">
        <v>46</v>
      </c>
      <c r="P42" s="65" t="s">
        <v>47</v>
      </c>
      <c r="Q42" s="65" t="s">
        <v>48</v>
      </c>
      <c r="R42" s="65" t="s">
        <v>49</v>
      </c>
      <c r="S42" s="55" t="s">
        <v>32</v>
      </c>
      <c r="T42" s="55" t="s">
        <v>33</v>
      </c>
      <c r="U42" s="53" t="s">
        <v>41</v>
      </c>
      <c r="V42" s="50">
        <v>42</v>
      </c>
    </row>
    <row r="43" spans="1:22">
      <c r="A43" s="63">
        <v>1</v>
      </c>
      <c r="B43" s="50" t="str">
        <f>IF(S43&lt;&gt;0,申込１!$F$4,"")</f>
        <v/>
      </c>
      <c r="C43" s="50" t="str">
        <f>申込１!Q9</f>
        <v/>
      </c>
      <c r="D43" s="50" t="str">
        <f>IFERROR(IF(申込１!M9&lt;&gt;0,申込１!M9,""),"")</f>
        <v/>
      </c>
      <c r="F43" s="50" t="str">
        <f>申込１!P9&amp;" "&amp;申込１!Q9</f>
        <v xml:space="preserve"> </v>
      </c>
      <c r="G43" s="50" t="str">
        <f>申込１!P10&amp;" "&amp;申込１!Q10</f>
        <v xml:space="preserve"> </v>
      </c>
      <c r="H43" s="50">
        <f>申込１!O9</f>
        <v>0</v>
      </c>
      <c r="I43" s="50" t="str">
        <f>申込１!Q10</f>
        <v/>
      </c>
      <c r="K43" s="50" t="str">
        <f t="shared" ref="K43:K74" si="10">IFERROR(IF(S43&lt;&gt;"",VLOOKUP(S43,$A$114:$K$153,8,FALSE),""),"")</f>
        <v/>
      </c>
      <c r="L43" s="50" t="str">
        <f t="shared" ref="L43:L74" si="11">IFERROR(IF(T43&lt;&gt;"",VLOOKUP(T43,$A$114:$K$153,8,FALSE),""),"")</f>
        <v/>
      </c>
      <c r="M43" s="50" t="str">
        <f t="shared" ref="M43:M74" si="12">IFERROR(IF(S43&lt;&gt;"",VLOOKUP(S43,$A$114:$K$153,11,FALSE),""),"")</f>
        <v/>
      </c>
      <c r="N43" s="50" t="str">
        <f t="shared" ref="N43:N74" si="13">IFERROR(IF(T43&lt;&gt;"",VLOOKUP(T43,$A$114:$K$153,11,FALSE),""),"")</f>
        <v/>
      </c>
      <c r="O43" s="50" t="str">
        <f t="shared" ref="O43:O74" si="14">IFERROR(IF(S43&lt;&gt;"",VLOOKUP(S43,$A$114:$K$153,9,FALSE),""),"")</f>
        <v/>
      </c>
      <c r="P43" s="50" t="str">
        <f t="shared" ref="P43:P74" si="15">IFERROR(IF(T43&lt;&gt;"",VLOOKUP(T43,$A$114:$K$153,9,FALSE),""),"")</f>
        <v/>
      </c>
      <c r="Q43" s="50" t="str">
        <f t="shared" ref="Q43:Q74" si="16">IFERROR(IF(S43&lt;&gt;"",VLOOKUP(S43,$A$114:$K$153,10,FALSE),""),"")</f>
        <v/>
      </c>
      <c r="R43" s="50" t="str">
        <f t="shared" ref="R43:R74" si="17">IFERROR(IF(T43&lt;&gt;"",VLOOKUP(T43,$A$114:$K$153,10,FALSE),""),"")</f>
        <v/>
      </c>
      <c r="S43" s="50">
        <f>申込１!N9</f>
        <v>0</v>
      </c>
      <c r="T43" s="50">
        <f>申込１!N10</f>
        <v>0</v>
      </c>
      <c r="U43" s="50" t="str">
        <f t="shared" ref="U43:U74" si="18">IF(S43*T43=0,"","○")</f>
        <v/>
      </c>
      <c r="V43" s="50">
        <v>43</v>
      </c>
    </row>
    <row r="44" spans="1:22">
      <c r="A44" s="63">
        <v>2</v>
      </c>
      <c r="B44" s="50" t="str">
        <f>IF(S44&lt;&gt;0,申込１!$F$4,"")</f>
        <v/>
      </c>
      <c r="C44" s="50" t="str">
        <f>申込１!Q11</f>
        <v/>
      </c>
      <c r="D44" s="50" t="str">
        <f>IFERROR(IF(申込１!M11&lt;&gt;0,申込１!M11,""),"")</f>
        <v/>
      </c>
      <c r="F44" s="50" t="str">
        <f>申込１!P11&amp;" "&amp;申込１!Q11</f>
        <v xml:space="preserve"> </v>
      </c>
      <c r="G44" s="50" t="str">
        <f>申込１!P12&amp;" "&amp;申込１!Q12</f>
        <v xml:space="preserve"> </v>
      </c>
      <c r="H44" s="50">
        <f>申込１!O11</f>
        <v>0</v>
      </c>
      <c r="I44" s="50" t="str">
        <f>申込１!Q12</f>
        <v/>
      </c>
      <c r="K44" s="50" t="str">
        <f t="shared" si="10"/>
        <v/>
      </c>
      <c r="L44" s="50" t="str">
        <f t="shared" si="11"/>
        <v/>
      </c>
      <c r="M44" s="50" t="str">
        <f t="shared" si="12"/>
        <v/>
      </c>
      <c r="N44" s="50" t="str">
        <f t="shared" si="13"/>
        <v/>
      </c>
      <c r="O44" s="50" t="str">
        <f t="shared" si="14"/>
        <v/>
      </c>
      <c r="P44" s="50" t="str">
        <f t="shared" si="15"/>
        <v/>
      </c>
      <c r="Q44" s="50" t="str">
        <f t="shared" si="16"/>
        <v/>
      </c>
      <c r="R44" s="50" t="str">
        <f t="shared" si="17"/>
        <v/>
      </c>
      <c r="S44" s="50">
        <f>申込１!N11</f>
        <v>0</v>
      </c>
      <c r="T44" s="50">
        <f>申込１!N12</f>
        <v>0</v>
      </c>
      <c r="U44" s="50" t="str">
        <f t="shared" si="18"/>
        <v/>
      </c>
      <c r="V44" s="50">
        <v>44</v>
      </c>
    </row>
    <row r="45" spans="1:22">
      <c r="A45" s="63">
        <v>3</v>
      </c>
      <c r="B45" s="50" t="str">
        <f>IF(S45&lt;&gt;0,申込１!$F$4,"")</f>
        <v/>
      </c>
      <c r="C45" s="50" t="str">
        <f>申込１!Q13</f>
        <v/>
      </c>
      <c r="D45" s="50" t="str">
        <f>IFERROR(IF(申込１!M13&lt;&gt;0,申込１!M13,""),"")</f>
        <v/>
      </c>
      <c r="F45" s="50" t="str">
        <f>申込１!P13&amp;" "&amp;申込１!Q13</f>
        <v xml:space="preserve"> </v>
      </c>
      <c r="G45" s="50" t="str">
        <f>申込１!P14&amp;" "&amp;申込１!Q14</f>
        <v xml:space="preserve"> </v>
      </c>
      <c r="H45" s="50">
        <f>申込１!O13</f>
        <v>0</v>
      </c>
      <c r="I45" s="50" t="str">
        <f>申込１!Q14</f>
        <v/>
      </c>
      <c r="K45" s="50" t="str">
        <f t="shared" si="10"/>
        <v/>
      </c>
      <c r="L45" s="50" t="str">
        <f t="shared" si="11"/>
        <v/>
      </c>
      <c r="M45" s="50" t="str">
        <f t="shared" si="12"/>
        <v/>
      </c>
      <c r="N45" s="50" t="str">
        <f t="shared" si="13"/>
        <v/>
      </c>
      <c r="O45" s="50" t="str">
        <f t="shared" si="14"/>
        <v/>
      </c>
      <c r="P45" s="50" t="str">
        <f t="shared" si="15"/>
        <v/>
      </c>
      <c r="Q45" s="50" t="str">
        <f t="shared" si="16"/>
        <v/>
      </c>
      <c r="R45" s="50" t="str">
        <f t="shared" si="17"/>
        <v/>
      </c>
      <c r="S45" s="50">
        <f>申込１!N13</f>
        <v>0</v>
      </c>
      <c r="T45" s="50">
        <f>申込１!N14</f>
        <v>0</v>
      </c>
      <c r="U45" s="50" t="str">
        <f t="shared" si="18"/>
        <v/>
      </c>
      <c r="V45" s="50">
        <v>45</v>
      </c>
    </row>
    <row r="46" spans="1:22">
      <c r="A46" s="63">
        <v>4</v>
      </c>
      <c r="B46" s="50" t="str">
        <f>IF(S46&lt;&gt;0,申込１!$F$4,"")</f>
        <v/>
      </c>
      <c r="C46" s="50" t="str">
        <f>申込１!Q15</f>
        <v/>
      </c>
      <c r="D46" s="50" t="str">
        <f>IFERROR(IF(申込１!M15&lt;&gt;0,申込１!M15,""),"")</f>
        <v/>
      </c>
      <c r="F46" s="50" t="str">
        <f>申込１!P15&amp;" "&amp;申込１!Q15</f>
        <v xml:space="preserve"> </v>
      </c>
      <c r="G46" s="50" t="str">
        <f>申込１!P16&amp;" "&amp;申込１!Q16</f>
        <v xml:space="preserve"> </v>
      </c>
      <c r="H46" s="50">
        <f>申込１!O15</f>
        <v>0</v>
      </c>
      <c r="I46" s="50" t="str">
        <f>申込１!Q16</f>
        <v/>
      </c>
      <c r="K46" s="50" t="str">
        <f t="shared" si="10"/>
        <v/>
      </c>
      <c r="L46" s="50" t="str">
        <f t="shared" si="11"/>
        <v/>
      </c>
      <c r="M46" s="50" t="str">
        <f t="shared" si="12"/>
        <v/>
      </c>
      <c r="N46" s="50" t="str">
        <f t="shared" si="13"/>
        <v/>
      </c>
      <c r="O46" s="50" t="str">
        <f t="shared" si="14"/>
        <v/>
      </c>
      <c r="P46" s="50" t="str">
        <f t="shared" si="15"/>
        <v/>
      </c>
      <c r="Q46" s="50" t="str">
        <f t="shared" si="16"/>
        <v/>
      </c>
      <c r="R46" s="50" t="str">
        <f t="shared" si="17"/>
        <v/>
      </c>
      <c r="S46" s="50">
        <f>申込１!N15</f>
        <v>0</v>
      </c>
      <c r="T46" s="50">
        <f>申込１!N16</f>
        <v>0</v>
      </c>
      <c r="U46" s="50" t="str">
        <f t="shared" si="18"/>
        <v/>
      </c>
      <c r="V46" s="50">
        <v>46</v>
      </c>
    </row>
    <row r="47" spans="1:22">
      <c r="A47" s="63">
        <v>5</v>
      </c>
      <c r="B47" s="50" t="str">
        <f>IF(S47&lt;&gt;0,申込１!$F$4,"")</f>
        <v/>
      </c>
      <c r="C47" s="50" t="str">
        <f>申込１!Q17</f>
        <v/>
      </c>
      <c r="D47" s="50" t="str">
        <f>IFERROR(IF(申込１!M17&lt;&gt;0,申込１!M17,""),"")</f>
        <v/>
      </c>
      <c r="F47" s="50" t="str">
        <f>申込１!P17&amp;" "&amp;申込１!Q17</f>
        <v xml:space="preserve"> </v>
      </c>
      <c r="G47" s="50" t="str">
        <f>申込１!P18&amp;" "&amp;申込１!Q18</f>
        <v xml:space="preserve"> </v>
      </c>
      <c r="H47" s="50">
        <f>申込１!O17</f>
        <v>0</v>
      </c>
      <c r="I47" s="50" t="str">
        <f>申込１!Q18</f>
        <v/>
      </c>
      <c r="K47" s="50" t="str">
        <f t="shared" si="10"/>
        <v/>
      </c>
      <c r="L47" s="50" t="str">
        <f t="shared" si="11"/>
        <v/>
      </c>
      <c r="M47" s="50" t="str">
        <f t="shared" si="12"/>
        <v/>
      </c>
      <c r="N47" s="50" t="str">
        <f t="shared" si="13"/>
        <v/>
      </c>
      <c r="O47" s="50" t="str">
        <f t="shared" si="14"/>
        <v/>
      </c>
      <c r="P47" s="50" t="str">
        <f t="shared" si="15"/>
        <v/>
      </c>
      <c r="Q47" s="50" t="str">
        <f t="shared" si="16"/>
        <v/>
      </c>
      <c r="R47" s="50" t="str">
        <f t="shared" si="17"/>
        <v/>
      </c>
      <c r="S47" s="50">
        <f>申込１!N17</f>
        <v>0</v>
      </c>
      <c r="T47" s="50">
        <f>申込１!N18</f>
        <v>0</v>
      </c>
      <c r="U47" s="50" t="str">
        <f t="shared" si="18"/>
        <v/>
      </c>
      <c r="V47" s="50">
        <v>47</v>
      </c>
    </row>
    <row r="48" spans="1:22">
      <c r="A48" s="63">
        <v>6</v>
      </c>
      <c r="B48" s="50" t="str">
        <f>IF(S48&lt;&gt;0,申込１!$F$4,"")</f>
        <v/>
      </c>
      <c r="C48" s="50" t="str">
        <f>申込１!Q19</f>
        <v/>
      </c>
      <c r="D48" s="50" t="str">
        <f>IFERROR(IF(申込１!M19&lt;&gt;0,申込１!M19,""),"")</f>
        <v/>
      </c>
      <c r="F48" s="50" t="str">
        <f>申込１!P19&amp;" "&amp;申込１!Q19</f>
        <v xml:space="preserve"> </v>
      </c>
      <c r="G48" s="50" t="str">
        <f>申込１!P20&amp;" "&amp;申込１!Q20</f>
        <v xml:space="preserve"> </v>
      </c>
      <c r="H48" s="50">
        <f>申込１!O19</f>
        <v>0</v>
      </c>
      <c r="I48" s="50" t="str">
        <f>申込１!Q20</f>
        <v/>
      </c>
      <c r="K48" s="50" t="str">
        <f t="shared" si="10"/>
        <v/>
      </c>
      <c r="L48" s="50" t="str">
        <f t="shared" si="11"/>
        <v/>
      </c>
      <c r="M48" s="50" t="str">
        <f t="shared" si="12"/>
        <v/>
      </c>
      <c r="N48" s="50" t="str">
        <f t="shared" si="13"/>
        <v/>
      </c>
      <c r="O48" s="50" t="str">
        <f t="shared" si="14"/>
        <v/>
      </c>
      <c r="P48" s="50" t="str">
        <f t="shared" si="15"/>
        <v/>
      </c>
      <c r="Q48" s="50" t="str">
        <f t="shared" si="16"/>
        <v/>
      </c>
      <c r="R48" s="50" t="str">
        <f t="shared" si="17"/>
        <v/>
      </c>
      <c r="S48" s="50">
        <f>申込１!N19</f>
        <v>0</v>
      </c>
      <c r="T48" s="50">
        <f>申込１!N20</f>
        <v>0</v>
      </c>
      <c r="U48" s="50" t="str">
        <f t="shared" si="18"/>
        <v/>
      </c>
      <c r="V48" s="50">
        <v>48</v>
      </c>
    </row>
    <row r="49" spans="1:22">
      <c r="A49" s="63">
        <v>7</v>
      </c>
      <c r="B49" s="50" t="str">
        <f>IF(S49&lt;&gt;0,申込１!$F$4,"")</f>
        <v/>
      </c>
      <c r="C49" s="50" t="str">
        <f>申込１!Q21</f>
        <v/>
      </c>
      <c r="D49" s="50" t="str">
        <f>IFERROR(IF(申込１!M21&lt;&gt;0,申込１!M21,""),"")</f>
        <v/>
      </c>
      <c r="F49" s="50" t="str">
        <f>申込１!P21&amp;" "&amp;申込１!Q21</f>
        <v xml:space="preserve"> </v>
      </c>
      <c r="G49" s="50" t="str">
        <f>申込１!P22&amp;" "&amp;申込１!Q22</f>
        <v xml:space="preserve"> </v>
      </c>
      <c r="H49" s="50">
        <f>申込１!O21</f>
        <v>0</v>
      </c>
      <c r="I49" s="50" t="str">
        <f>申込１!Q22</f>
        <v/>
      </c>
      <c r="K49" s="50" t="str">
        <f t="shared" si="10"/>
        <v/>
      </c>
      <c r="L49" s="50" t="str">
        <f t="shared" si="11"/>
        <v/>
      </c>
      <c r="M49" s="50" t="str">
        <f t="shared" si="12"/>
        <v/>
      </c>
      <c r="N49" s="50" t="str">
        <f t="shared" si="13"/>
        <v/>
      </c>
      <c r="O49" s="50" t="str">
        <f t="shared" si="14"/>
        <v/>
      </c>
      <c r="P49" s="50" t="str">
        <f t="shared" si="15"/>
        <v/>
      </c>
      <c r="Q49" s="50" t="str">
        <f t="shared" si="16"/>
        <v/>
      </c>
      <c r="R49" s="50" t="str">
        <f t="shared" si="17"/>
        <v/>
      </c>
      <c r="S49" s="50">
        <f>申込１!N21</f>
        <v>0</v>
      </c>
      <c r="T49" s="50">
        <f>申込１!N22</f>
        <v>0</v>
      </c>
      <c r="U49" s="50" t="str">
        <f t="shared" si="18"/>
        <v/>
      </c>
      <c r="V49" s="50">
        <v>49</v>
      </c>
    </row>
    <row r="50" spans="1:22">
      <c r="A50" s="63">
        <v>8</v>
      </c>
      <c r="B50" s="50" t="str">
        <f>IF(S50&lt;&gt;0,申込１!$F$4,"")</f>
        <v/>
      </c>
      <c r="C50" s="50" t="str">
        <f>申込１!Q23</f>
        <v/>
      </c>
      <c r="D50" s="50" t="str">
        <f>IFERROR(IF(申込１!M23&lt;&gt;0,申込１!M23,""),"")</f>
        <v/>
      </c>
      <c r="F50" s="50" t="str">
        <f>申込１!P23&amp;" "&amp;申込１!Q23</f>
        <v xml:space="preserve"> </v>
      </c>
      <c r="G50" s="50" t="str">
        <f>申込１!P24&amp;" "&amp;申込１!Q24</f>
        <v xml:space="preserve"> </v>
      </c>
      <c r="H50" s="50">
        <f>申込１!O23</f>
        <v>0</v>
      </c>
      <c r="I50" s="50" t="str">
        <f>申込１!Q24</f>
        <v/>
      </c>
      <c r="K50" s="50" t="str">
        <f t="shared" si="10"/>
        <v/>
      </c>
      <c r="L50" s="50" t="str">
        <f t="shared" si="11"/>
        <v/>
      </c>
      <c r="M50" s="50" t="str">
        <f t="shared" si="12"/>
        <v/>
      </c>
      <c r="N50" s="50" t="str">
        <f t="shared" si="13"/>
        <v/>
      </c>
      <c r="O50" s="50" t="str">
        <f t="shared" si="14"/>
        <v/>
      </c>
      <c r="P50" s="50" t="str">
        <f t="shared" si="15"/>
        <v/>
      </c>
      <c r="Q50" s="50" t="str">
        <f t="shared" si="16"/>
        <v/>
      </c>
      <c r="R50" s="50" t="str">
        <f t="shared" si="17"/>
        <v/>
      </c>
      <c r="S50" s="50">
        <f>申込１!N23</f>
        <v>0</v>
      </c>
      <c r="T50" s="50">
        <f>申込１!N24</f>
        <v>0</v>
      </c>
      <c r="U50" s="50" t="str">
        <f t="shared" si="18"/>
        <v/>
      </c>
      <c r="V50" s="50">
        <v>50</v>
      </c>
    </row>
    <row r="51" spans="1:22">
      <c r="A51" s="63">
        <v>9</v>
      </c>
      <c r="B51" s="50" t="str">
        <f>IF(S51&lt;&gt;0,申込１!$F$4,"")</f>
        <v/>
      </c>
      <c r="C51" s="50" t="str">
        <f>申込１!Q25</f>
        <v/>
      </c>
      <c r="D51" s="50" t="str">
        <f>IFERROR(IF(申込１!M25&lt;&gt;0,申込１!M25,""),"")</f>
        <v/>
      </c>
      <c r="F51" s="50" t="str">
        <f>申込１!P25&amp;" "&amp;申込１!Q25</f>
        <v xml:space="preserve"> </v>
      </c>
      <c r="G51" s="50" t="str">
        <f>申込１!P26&amp;" "&amp;申込１!Q26</f>
        <v xml:space="preserve"> </v>
      </c>
      <c r="H51" s="50">
        <f>申込１!O25</f>
        <v>0</v>
      </c>
      <c r="I51" s="50" t="str">
        <f>申込１!Q26</f>
        <v/>
      </c>
      <c r="K51" s="50" t="str">
        <f t="shared" si="10"/>
        <v/>
      </c>
      <c r="L51" s="50" t="str">
        <f t="shared" si="11"/>
        <v/>
      </c>
      <c r="M51" s="50" t="str">
        <f t="shared" si="12"/>
        <v/>
      </c>
      <c r="N51" s="50" t="str">
        <f t="shared" si="13"/>
        <v/>
      </c>
      <c r="O51" s="50" t="str">
        <f t="shared" si="14"/>
        <v/>
      </c>
      <c r="P51" s="50" t="str">
        <f t="shared" si="15"/>
        <v/>
      </c>
      <c r="Q51" s="50" t="str">
        <f t="shared" si="16"/>
        <v/>
      </c>
      <c r="R51" s="50" t="str">
        <f t="shared" si="17"/>
        <v/>
      </c>
      <c r="S51" s="50">
        <f>申込１!N25</f>
        <v>0</v>
      </c>
      <c r="T51" s="50">
        <f>申込１!N26</f>
        <v>0</v>
      </c>
      <c r="U51" s="50" t="str">
        <f t="shared" si="18"/>
        <v/>
      </c>
      <c r="V51" s="50">
        <v>51</v>
      </c>
    </row>
    <row r="52" spans="1:22">
      <c r="A52" s="63">
        <v>10</v>
      </c>
      <c r="B52" s="50" t="str">
        <f>IF(S52&lt;&gt;0,申込１!$F$4,"")</f>
        <v/>
      </c>
      <c r="C52" s="50" t="str">
        <f>申込１!Q27</f>
        <v/>
      </c>
      <c r="D52" s="50" t="str">
        <f>IFERROR(IF(申込１!M27&lt;&gt;0,申込１!M27,""),"")</f>
        <v/>
      </c>
      <c r="F52" s="50" t="str">
        <f>申込１!P27&amp;" "&amp;申込１!Q27</f>
        <v xml:space="preserve"> </v>
      </c>
      <c r="G52" s="50" t="str">
        <f>申込１!P28&amp;" "&amp;申込１!Q28</f>
        <v xml:space="preserve"> </v>
      </c>
      <c r="H52" s="50">
        <f>申込１!O27</f>
        <v>0</v>
      </c>
      <c r="I52" s="50" t="str">
        <f>申込１!Q28</f>
        <v/>
      </c>
      <c r="K52" s="50" t="str">
        <f t="shared" si="10"/>
        <v/>
      </c>
      <c r="L52" s="50" t="str">
        <f t="shared" si="11"/>
        <v/>
      </c>
      <c r="M52" s="50" t="str">
        <f t="shared" si="12"/>
        <v/>
      </c>
      <c r="N52" s="50" t="str">
        <f t="shared" si="13"/>
        <v/>
      </c>
      <c r="O52" s="50" t="str">
        <f t="shared" si="14"/>
        <v/>
      </c>
      <c r="P52" s="50" t="str">
        <f t="shared" si="15"/>
        <v/>
      </c>
      <c r="Q52" s="50" t="str">
        <f t="shared" si="16"/>
        <v/>
      </c>
      <c r="R52" s="50" t="str">
        <f t="shared" si="17"/>
        <v/>
      </c>
      <c r="S52" s="50">
        <f>申込１!N27</f>
        <v>0</v>
      </c>
      <c r="T52" s="50">
        <f>申込１!N28</f>
        <v>0</v>
      </c>
      <c r="U52" s="50" t="str">
        <f t="shared" si="18"/>
        <v/>
      </c>
      <c r="V52" s="50">
        <v>52</v>
      </c>
    </row>
    <row r="53" spans="1:22">
      <c r="A53" s="63">
        <v>11</v>
      </c>
      <c r="B53" s="50" t="str">
        <f>IF(S53&lt;&gt;0,申込１!$F$4,"")</f>
        <v/>
      </c>
      <c r="C53" s="50" t="str">
        <f>申込１!Q29</f>
        <v/>
      </c>
      <c r="D53" s="50" t="str">
        <f>IFERROR(IF(申込１!M29&lt;&gt;0,申込１!M29,""),"")</f>
        <v/>
      </c>
      <c r="F53" s="50" t="str">
        <f>申込１!P29&amp;" "&amp;申込１!Q29</f>
        <v xml:space="preserve"> </v>
      </c>
      <c r="G53" s="50" t="str">
        <f>申込１!P30&amp;" "&amp;申込１!Q30</f>
        <v xml:space="preserve"> </v>
      </c>
      <c r="H53" s="50">
        <f>申込１!O29</f>
        <v>0</v>
      </c>
      <c r="I53" s="50" t="str">
        <f>申込１!Q30</f>
        <v/>
      </c>
      <c r="K53" s="50" t="str">
        <f t="shared" si="10"/>
        <v/>
      </c>
      <c r="L53" s="50" t="str">
        <f t="shared" si="11"/>
        <v/>
      </c>
      <c r="M53" s="50" t="str">
        <f t="shared" si="12"/>
        <v/>
      </c>
      <c r="N53" s="50" t="str">
        <f t="shared" si="13"/>
        <v/>
      </c>
      <c r="O53" s="50" t="str">
        <f t="shared" si="14"/>
        <v/>
      </c>
      <c r="P53" s="50" t="str">
        <f t="shared" si="15"/>
        <v/>
      </c>
      <c r="Q53" s="50" t="str">
        <f t="shared" si="16"/>
        <v/>
      </c>
      <c r="R53" s="50" t="str">
        <f t="shared" si="17"/>
        <v/>
      </c>
      <c r="S53" s="50">
        <f>申込１!N29</f>
        <v>0</v>
      </c>
      <c r="T53" s="50">
        <f>申込１!N30</f>
        <v>0</v>
      </c>
      <c r="U53" s="50" t="str">
        <f t="shared" si="18"/>
        <v/>
      </c>
      <c r="V53" s="50">
        <v>53</v>
      </c>
    </row>
    <row r="54" spans="1:22">
      <c r="A54" s="63">
        <v>12</v>
      </c>
      <c r="B54" s="50" t="str">
        <f>IF(S54&lt;&gt;0,申込１!$F$4,"")</f>
        <v/>
      </c>
      <c r="C54" s="50" t="str">
        <f>申込１!Q31</f>
        <v/>
      </c>
      <c r="D54" s="50" t="str">
        <f>IFERROR(IF(申込１!M31&lt;&gt;0,申込１!M31,""),"")</f>
        <v/>
      </c>
      <c r="F54" s="50" t="str">
        <f>申込１!P31&amp;" "&amp;申込１!Q31</f>
        <v xml:space="preserve"> </v>
      </c>
      <c r="G54" s="50" t="str">
        <f>申込１!P32&amp;" "&amp;申込１!Q32</f>
        <v xml:space="preserve"> </v>
      </c>
      <c r="H54" s="50">
        <f>申込１!O31</f>
        <v>0</v>
      </c>
      <c r="I54" s="50" t="str">
        <f>申込１!Q32</f>
        <v/>
      </c>
      <c r="K54" s="50" t="str">
        <f t="shared" si="10"/>
        <v/>
      </c>
      <c r="L54" s="50" t="str">
        <f t="shared" si="11"/>
        <v/>
      </c>
      <c r="M54" s="50" t="str">
        <f t="shared" si="12"/>
        <v/>
      </c>
      <c r="N54" s="50" t="str">
        <f t="shared" si="13"/>
        <v/>
      </c>
      <c r="O54" s="50" t="str">
        <f t="shared" si="14"/>
        <v/>
      </c>
      <c r="P54" s="50" t="str">
        <f t="shared" si="15"/>
        <v/>
      </c>
      <c r="Q54" s="50" t="str">
        <f t="shared" si="16"/>
        <v/>
      </c>
      <c r="R54" s="50" t="str">
        <f t="shared" si="17"/>
        <v/>
      </c>
      <c r="S54" s="50">
        <f>申込１!N31</f>
        <v>0</v>
      </c>
      <c r="T54" s="50">
        <f>申込１!N32</f>
        <v>0</v>
      </c>
      <c r="U54" s="50" t="str">
        <f t="shared" si="18"/>
        <v/>
      </c>
      <c r="V54" s="50">
        <v>54</v>
      </c>
    </row>
    <row r="55" spans="1:22">
      <c r="A55" s="63">
        <v>13</v>
      </c>
      <c r="B55" s="50" t="str">
        <f>IF(S55&lt;&gt;0,申込１!$F$4,"")</f>
        <v/>
      </c>
      <c r="C55" s="50" t="str">
        <f>申込１!Q33</f>
        <v/>
      </c>
      <c r="D55" s="50" t="str">
        <f>IFERROR(IF(申込１!M33&lt;&gt;0,申込１!M33,""),"")</f>
        <v/>
      </c>
      <c r="F55" s="50" t="str">
        <f>申込１!P33&amp;" "&amp;申込１!Q33</f>
        <v xml:space="preserve"> </v>
      </c>
      <c r="G55" s="50" t="str">
        <f>申込１!P34&amp;" "&amp;申込１!Q34</f>
        <v xml:space="preserve"> </v>
      </c>
      <c r="H55" s="50">
        <f>申込１!O33</f>
        <v>0</v>
      </c>
      <c r="I55" s="50" t="str">
        <f>申込１!Q34</f>
        <v/>
      </c>
      <c r="K55" s="50" t="str">
        <f t="shared" si="10"/>
        <v/>
      </c>
      <c r="L55" s="50" t="str">
        <f t="shared" si="11"/>
        <v/>
      </c>
      <c r="M55" s="50" t="str">
        <f t="shared" si="12"/>
        <v/>
      </c>
      <c r="N55" s="50" t="str">
        <f t="shared" si="13"/>
        <v/>
      </c>
      <c r="O55" s="50" t="str">
        <f t="shared" si="14"/>
        <v/>
      </c>
      <c r="P55" s="50" t="str">
        <f t="shared" si="15"/>
        <v/>
      </c>
      <c r="Q55" s="50" t="str">
        <f t="shared" si="16"/>
        <v/>
      </c>
      <c r="R55" s="50" t="str">
        <f t="shared" si="17"/>
        <v/>
      </c>
      <c r="S55" s="50">
        <f>申込１!N33</f>
        <v>0</v>
      </c>
      <c r="T55" s="50">
        <f>申込１!N34</f>
        <v>0</v>
      </c>
      <c r="U55" s="50" t="str">
        <f t="shared" si="18"/>
        <v/>
      </c>
      <c r="V55" s="50">
        <v>55</v>
      </c>
    </row>
    <row r="56" spans="1:22">
      <c r="A56" s="63">
        <v>14</v>
      </c>
      <c r="B56" s="50" t="str">
        <f>IF(S56&lt;&gt;0,申込１!$F$4,"")</f>
        <v/>
      </c>
      <c r="C56" s="50" t="str">
        <f>申込１!Q35</f>
        <v/>
      </c>
      <c r="D56" s="50" t="str">
        <f>IFERROR(IF(申込１!M35&lt;&gt;0,申込１!M35,""),"")</f>
        <v/>
      </c>
      <c r="F56" s="50" t="str">
        <f>申込１!P35&amp;" "&amp;申込１!Q35</f>
        <v xml:space="preserve"> </v>
      </c>
      <c r="G56" s="50" t="str">
        <f>申込１!P36&amp;" "&amp;申込１!Q36</f>
        <v xml:space="preserve"> </v>
      </c>
      <c r="H56" s="50">
        <f>申込１!O35</f>
        <v>0</v>
      </c>
      <c r="I56" s="50" t="str">
        <f>申込１!Q36</f>
        <v/>
      </c>
      <c r="K56" s="50" t="str">
        <f t="shared" si="10"/>
        <v/>
      </c>
      <c r="L56" s="50" t="str">
        <f t="shared" si="11"/>
        <v/>
      </c>
      <c r="M56" s="50" t="str">
        <f t="shared" si="12"/>
        <v/>
      </c>
      <c r="N56" s="50" t="str">
        <f t="shared" si="13"/>
        <v/>
      </c>
      <c r="O56" s="50" t="str">
        <f t="shared" si="14"/>
        <v/>
      </c>
      <c r="P56" s="50" t="str">
        <f t="shared" si="15"/>
        <v/>
      </c>
      <c r="Q56" s="50" t="str">
        <f t="shared" si="16"/>
        <v/>
      </c>
      <c r="R56" s="50" t="str">
        <f t="shared" si="17"/>
        <v/>
      </c>
      <c r="S56" s="50">
        <f>申込１!N35</f>
        <v>0</v>
      </c>
      <c r="T56" s="50">
        <f>申込１!N36</f>
        <v>0</v>
      </c>
      <c r="U56" s="50" t="str">
        <f t="shared" si="18"/>
        <v/>
      </c>
      <c r="V56" s="50">
        <v>56</v>
      </c>
    </row>
    <row r="57" spans="1:22">
      <c r="A57" s="63">
        <v>15</v>
      </c>
      <c r="B57" s="50" t="str">
        <f>IF(S57&lt;&gt;0,申込１!$F$4,"")</f>
        <v/>
      </c>
      <c r="C57" s="50" t="str">
        <f>申込１!Q37</f>
        <v/>
      </c>
      <c r="D57" s="50" t="str">
        <f>IFERROR(IF(申込１!M37&gt;0,申込１!M37,""),"")</f>
        <v/>
      </c>
      <c r="F57" s="50" t="str">
        <f>申込１!P37&amp;" "&amp;申込１!Q37</f>
        <v xml:space="preserve"> </v>
      </c>
      <c r="G57" s="50" t="str">
        <f>申込１!P38&amp;" "&amp;申込１!Q38</f>
        <v xml:space="preserve"> </v>
      </c>
      <c r="H57" s="50">
        <f>申込１!O37</f>
        <v>0</v>
      </c>
      <c r="I57" s="50" t="str">
        <f>申込１!Q38</f>
        <v/>
      </c>
      <c r="K57" s="50" t="str">
        <f t="shared" si="10"/>
        <v/>
      </c>
      <c r="L57" s="50" t="str">
        <f t="shared" si="11"/>
        <v/>
      </c>
      <c r="M57" s="50" t="str">
        <f t="shared" si="12"/>
        <v/>
      </c>
      <c r="N57" s="50" t="str">
        <f t="shared" si="13"/>
        <v/>
      </c>
      <c r="O57" s="50" t="str">
        <f t="shared" si="14"/>
        <v/>
      </c>
      <c r="P57" s="50" t="str">
        <f t="shared" si="15"/>
        <v/>
      </c>
      <c r="Q57" s="50" t="str">
        <f t="shared" si="16"/>
        <v/>
      </c>
      <c r="R57" s="50" t="str">
        <f t="shared" si="17"/>
        <v/>
      </c>
      <c r="S57" s="50">
        <f>申込１!N37</f>
        <v>0</v>
      </c>
      <c r="T57" s="50">
        <f>申込１!N38</f>
        <v>0</v>
      </c>
      <c r="U57" s="50" t="str">
        <f t="shared" si="18"/>
        <v/>
      </c>
      <c r="V57" s="50">
        <v>57</v>
      </c>
    </row>
    <row r="58" spans="1:22">
      <c r="A58" s="63">
        <v>16</v>
      </c>
      <c r="B58" s="50" t="str">
        <f>IF(S58&lt;&gt;0,申込１!$F$4,"")</f>
        <v/>
      </c>
      <c r="C58" s="50" t="str">
        <f>申込１!Q39</f>
        <v/>
      </c>
      <c r="D58" s="50" t="str">
        <f>IFERROR(IF(申込１!M39&lt;&gt;0,申込１!M39,""),"")</f>
        <v/>
      </c>
      <c r="F58" s="50" t="str">
        <f>申込１!P39&amp;" "&amp;申込１!Q39</f>
        <v xml:space="preserve"> </v>
      </c>
      <c r="G58" s="50" t="str">
        <f>申込１!P40&amp;" "&amp;申込１!Q40</f>
        <v xml:space="preserve"> </v>
      </c>
      <c r="H58" s="50">
        <f>申込１!O39</f>
        <v>0</v>
      </c>
      <c r="I58" s="50" t="str">
        <f>申込１!Q40</f>
        <v/>
      </c>
      <c r="K58" s="50" t="str">
        <f t="shared" si="10"/>
        <v/>
      </c>
      <c r="L58" s="50" t="str">
        <f t="shared" si="11"/>
        <v/>
      </c>
      <c r="M58" s="50" t="str">
        <f t="shared" si="12"/>
        <v/>
      </c>
      <c r="N58" s="50" t="str">
        <f t="shared" si="13"/>
        <v/>
      </c>
      <c r="O58" s="50" t="str">
        <f t="shared" si="14"/>
        <v/>
      </c>
      <c r="P58" s="50" t="str">
        <f t="shared" si="15"/>
        <v/>
      </c>
      <c r="Q58" s="50" t="str">
        <f t="shared" si="16"/>
        <v/>
      </c>
      <c r="R58" s="50" t="str">
        <f t="shared" si="17"/>
        <v/>
      </c>
      <c r="S58" s="50">
        <f>申込１!N39</f>
        <v>0</v>
      </c>
      <c r="T58" s="50">
        <f>申込１!N40</f>
        <v>0</v>
      </c>
      <c r="U58" s="50" t="str">
        <f t="shared" si="18"/>
        <v/>
      </c>
      <c r="V58" s="50">
        <v>58</v>
      </c>
    </row>
    <row r="59" spans="1:22">
      <c r="A59" s="63">
        <v>17</v>
      </c>
      <c r="B59" s="50" t="str">
        <f>IF(S59&lt;&gt;0,申込１!$F$4,"")</f>
        <v/>
      </c>
      <c r="C59" s="50" t="str">
        <f>申込１!Q41</f>
        <v/>
      </c>
      <c r="D59" s="50" t="str">
        <f>IFERROR(IF(申込１!M41&lt;&gt;0,申込１!M41,""),"")</f>
        <v/>
      </c>
      <c r="F59" s="50" t="str">
        <f>申込１!P41&amp;" "&amp;申込１!Q41</f>
        <v xml:space="preserve"> </v>
      </c>
      <c r="G59" s="50" t="str">
        <f>申込１!P42&amp;" "&amp;申込１!Q42</f>
        <v xml:space="preserve"> </v>
      </c>
      <c r="H59" s="50">
        <f>申込１!O41</f>
        <v>0</v>
      </c>
      <c r="I59" s="50" t="str">
        <f>申込１!Q42</f>
        <v/>
      </c>
      <c r="K59" s="50" t="str">
        <f t="shared" si="10"/>
        <v/>
      </c>
      <c r="L59" s="50" t="str">
        <f t="shared" si="11"/>
        <v/>
      </c>
      <c r="M59" s="50" t="str">
        <f t="shared" si="12"/>
        <v/>
      </c>
      <c r="N59" s="50" t="str">
        <f t="shared" si="13"/>
        <v/>
      </c>
      <c r="O59" s="50" t="str">
        <f t="shared" si="14"/>
        <v/>
      </c>
      <c r="P59" s="50" t="str">
        <f t="shared" si="15"/>
        <v/>
      </c>
      <c r="Q59" s="50" t="str">
        <f t="shared" si="16"/>
        <v/>
      </c>
      <c r="R59" s="50" t="str">
        <f t="shared" si="17"/>
        <v/>
      </c>
      <c r="S59" s="50">
        <f>申込１!N41</f>
        <v>0</v>
      </c>
      <c r="T59" s="50">
        <f>申込１!N42</f>
        <v>0</v>
      </c>
      <c r="U59" s="50" t="str">
        <f t="shared" si="18"/>
        <v/>
      </c>
      <c r="V59" s="50">
        <v>59</v>
      </c>
    </row>
    <row r="60" spans="1:22">
      <c r="A60" s="63">
        <v>18</v>
      </c>
      <c r="B60" s="50" t="str">
        <f>IF(S60&lt;&gt;0,申込１!$F$4,"")</f>
        <v/>
      </c>
      <c r="C60" s="50" t="str">
        <f>申込１!Q43</f>
        <v/>
      </c>
      <c r="D60" s="50" t="str">
        <f>IFERROR(IF(申込１!M43&lt;&gt;0,申込１!M43,""),"")</f>
        <v/>
      </c>
      <c r="F60" s="50" t="str">
        <f>申込１!P43&amp;" "&amp;申込１!Q43</f>
        <v xml:space="preserve"> </v>
      </c>
      <c r="G60" s="50" t="str">
        <f>申込１!P44&amp;" "&amp;申込１!Q44</f>
        <v xml:space="preserve"> </v>
      </c>
      <c r="H60" s="50">
        <f>申込１!O43</f>
        <v>0</v>
      </c>
      <c r="I60" s="50" t="str">
        <f>申込１!Q44</f>
        <v/>
      </c>
      <c r="K60" s="50" t="str">
        <f t="shared" si="10"/>
        <v/>
      </c>
      <c r="L60" s="50" t="str">
        <f t="shared" si="11"/>
        <v/>
      </c>
      <c r="M60" s="50" t="str">
        <f t="shared" si="12"/>
        <v/>
      </c>
      <c r="N60" s="50" t="str">
        <f t="shared" si="13"/>
        <v/>
      </c>
      <c r="O60" s="50" t="str">
        <f t="shared" si="14"/>
        <v/>
      </c>
      <c r="P60" s="50" t="str">
        <f t="shared" si="15"/>
        <v/>
      </c>
      <c r="Q60" s="50" t="str">
        <f t="shared" si="16"/>
        <v/>
      </c>
      <c r="R60" s="50" t="str">
        <f t="shared" si="17"/>
        <v/>
      </c>
      <c r="S60" s="50">
        <f>申込１!N43</f>
        <v>0</v>
      </c>
      <c r="T60" s="50">
        <f>申込１!N44</f>
        <v>0</v>
      </c>
      <c r="U60" s="50" t="str">
        <f t="shared" si="18"/>
        <v/>
      </c>
      <c r="V60" s="50">
        <v>60</v>
      </c>
    </row>
    <row r="61" spans="1:22">
      <c r="A61" s="63">
        <v>19</v>
      </c>
      <c r="B61" s="50" t="str">
        <f>IF(S61&lt;&gt;0,申込１!$F$4,"")</f>
        <v/>
      </c>
      <c r="C61" s="50" t="str">
        <f>申込１!Q45</f>
        <v/>
      </c>
      <c r="D61" s="50" t="str">
        <f>IFERROR(IF(申込１!M45&lt;&gt;0,申込１!M45,""),"")</f>
        <v/>
      </c>
      <c r="F61" s="50" t="str">
        <f>申込１!P45&amp;" "&amp;申込１!Q45</f>
        <v xml:space="preserve"> </v>
      </c>
      <c r="G61" s="50" t="str">
        <f>申込１!P46&amp;" "&amp;申込１!Q46</f>
        <v xml:space="preserve"> </v>
      </c>
      <c r="H61" s="50">
        <f>申込１!O45</f>
        <v>0</v>
      </c>
      <c r="I61" s="50" t="str">
        <f>申込１!Q46</f>
        <v/>
      </c>
      <c r="K61" s="50" t="str">
        <f t="shared" si="10"/>
        <v/>
      </c>
      <c r="L61" s="50" t="str">
        <f t="shared" si="11"/>
        <v/>
      </c>
      <c r="M61" s="50" t="str">
        <f t="shared" si="12"/>
        <v/>
      </c>
      <c r="N61" s="50" t="str">
        <f t="shared" si="13"/>
        <v/>
      </c>
      <c r="O61" s="50" t="str">
        <f t="shared" si="14"/>
        <v/>
      </c>
      <c r="P61" s="50" t="str">
        <f t="shared" si="15"/>
        <v/>
      </c>
      <c r="Q61" s="50" t="str">
        <f t="shared" si="16"/>
        <v/>
      </c>
      <c r="R61" s="50" t="str">
        <f t="shared" si="17"/>
        <v/>
      </c>
      <c r="S61" s="50">
        <f>申込１!N45</f>
        <v>0</v>
      </c>
      <c r="T61" s="50">
        <f>申込１!N46</f>
        <v>0</v>
      </c>
      <c r="U61" s="50" t="str">
        <f t="shared" si="18"/>
        <v/>
      </c>
      <c r="V61" s="50">
        <v>61</v>
      </c>
    </row>
    <row r="62" spans="1:22">
      <c r="A62" s="63">
        <v>20</v>
      </c>
      <c r="B62" s="50" t="str">
        <f>IF(S62&lt;&gt;0,申込１!$F$4,"")</f>
        <v/>
      </c>
      <c r="C62" s="50" t="str">
        <f>申込１!Q47</f>
        <v/>
      </c>
      <c r="D62" s="50" t="str">
        <f>IFERROR(IF(申込１!M47&lt;&gt;0,申込１!M47,""),"")</f>
        <v/>
      </c>
      <c r="F62" s="50" t="str">
        <f>申込１!P47&amp;" "&amp;申込１!Q47</f>
        <v xml:space="preserve"> </v>
      </c>
      <c r="G62" s="50" t="str">
        <f>申込１!P48&amp;" "&amp;申込１!Q48</f>
        <v xml:space="preserve"> </v>
      </c>
      <c r="H62" s="50">
        <f>申込１!O47</f>
        <v>0</v>
      </c>
      <c r="I62" s="50" t="str">
        <f>申込１!Q48</f>
        <v/>
      </c>
      <c r="K62" s="50" t="str">
        <f t="shared" si="10"/>
        <v/>
      </c>
      <c r="L62" s="50" t="str">
        <f t="shared" si="11"/>
        <v/>
      </c>
      <c r="M62" s="50" t="str">
        <f t="shared" si="12"/>
        <v/>
      </c>
      <c r="N62" s="50" t="str">
        <f t="shared" si="13"/>
        <v/>
      </c>
      <c r="O62" s="50" t="str">
        <f t="shared" si="14"/>
        <v/>
      </c>
      <c r="P62" s="50" t="str">
        <f t="shared" si="15"/>
        <v/>
      </c>
      <c r="Q62" s="50" t="str">
        <f t="shared" si="16"/>
        <v/>
      </c>
      <c r="R62" s="50" t="str">
        <f t="shared" si="17"/>
        <v/>
      </c>
      <c r="S62" s="50">
        <f>申込１!N47</f>
        <v>0</v>
      </c>
      <c r="T62" s="50">
        <f>申込１!N48</f>
        <v>0</v>
      </c>
      <c r="U62" s="50" t="str">
        <f t="shared" si="18"/>
        <v/>
      </c>
      <c r="V62" s="50">
        <v>62</v>
      </c>
    </row>
    <row r="63" spans="1:22">
      <c r="A63" s="63">
        <v>1</v>
      </c>
      <c r="B63" s="50" t="str">
        <f>IF(S63&lt;&gt;0,申込１!$F$4,"")</f>
        <v/>
      </c>
      <c r="C63" s="50" t="str">
        <f>申込１!W9</f>
        <v/>
      </c>
      <c r="D63" s="50" t="str">
        <f>IFERROR(IF(申込１!S9&lt;&gt;0,申込１!S9,""),"")</f>
        <v/>
      </c>
      <c r="F63" s="50" t="str">
        <f>申込１!V9&amp;" "&amp;申込１!W9</f>
        <v xml:space="preserve"> </v>
      </c>
      <c r="G63" s="50" t="str">
        <f>申込１!V10&amp;" "&amp;申込１!W10</f>
        <v xml:space="preserve"> </v>
      </c>
      <c r="H63" s="50">
        <f>申込１!U9</f>
        <v>0</v>
      </c>
      <c r="I63" s="50" t="str">
        <f>申込１!W10</f>
        <v/>
      </c>
      <c r="K63" s="50" t="str">
        <f t="shared" si="10"/>
        <v/>
      </c>
      <c r="L63" s="50" t="str">
        <f t="shared" si="11"/>
        <v/>
      </c>
      <c r="M63" s="50" t="str">
        <f t="shared" si="12"/>
        <v/>
      </c>
      <c r="N63" s="50" t="str">
        <f t="shared" si="13"/>
        <v/>
      </c>
      <c r="O63" s="50" t="str">
        <f t="shared" si="14"/>
        <v/>
      </c>
      <c r="P63" s="50" t="str">
        <f t="shared" si="15"/>
        <v/>
      </c>
      <c r="Q63" s="50" t="str">
        <f t="shared" si="16"/>
        <v/>
      </c>
      <c r="R63" s="50" t="str">
        <f t="shared" si="17"/>
        <v/>
      </c>
      <c r="S63" s="50">
        <f>申込１!T9</f>
        <v>0</v>
      </c>
      <c r="T63" s="50">
        <f>申込１!T10</f>
        <v>0</v>
      </c>
      <c r="U63" s="50" t="str">
        <f t="shared" si="18"/>
        <v/>
      </c>
      <c r="V63" s="50">
        <v>63</v>
      </c>
    </row>
    <row r="64" spans="1:22">
      <c r="A64" s="63">
        <v>2</v>
      </c>
      <c r="B64" s="50" t="str">
        <f>IF(S64&lt;&gt;0,申込１!$F$4,"")</f>
        <v/>
      </c>
      <c r="C64" s="50" t="str">
        <f>申込１!W11</f>
        <v/>
      </c>
      <c r="D64" s="50" t="str">
        <f>IFERROR(IF(申込１!S11&lt;&gt;0,申込１!S11,""),"")</f>
        <v/>
      </c>
      <c r="F64" s="50" t="str">
        <f>申込１!V11&amp;" "&amp;申込１!W11</f>
        <v xml:space="preserve"> </v>
      </c>
      <c r="G64" s="50" t="str">
        <f>申込１!V12&amp;" "&amp;申込１!W12</f>
        <v xml:space="preserve"> </v>
      </c>
      <c r="H64" s="50">
        <f>申込１!U11</f>
        <v>0</v>
      </c>
      <c r="I64" s="50" t="str">
        <f>申込１!W12</f>
        <v/>
      </c>
      <c r="K64" s="50" t="str">
        <f t="shared" si="10"/>
        <v/>
      </c>
      <c r="L64" s="50" t="str">
        <f t="shared" si="11"/>
        <v/>
      </c>
      <c r="M64" s="50" t="str">
        <f t="shared" si="12"/>
        <v/>
      </c>
      <c r="N64" s="50" t="str">
        <f t="shared" si="13"/>
        <v/>
      </c>
      <c r="O64" s="50" t="str">
        <f t="shared" si="14"/>
        <v/>
      </c>
      <c r="P64" s="50" t="str">
        <f t="shared" si="15"/>
        <v/>
      </c>
      <c r="Q64" s="50" t="str">
        <f t="shared" si="16"/>
        <v/>
      </c>
      <c r="R64" s="50" t="str">
        <f t="shared" si="17"/>
        <v/>
      </c>
      <c r="S64" s="50">
        <f>申込１!T11</f>
        <v>0</v>
      </c>
      <c r="T64" s="50">
        <f>申込１!T12</f>
        <v>0</v>
      </c>
      <c r="U64" s="50" t="str">
        <f t="shared" si="18"/>
        <v/>
      </c>
      <c r="V64" s="50">
        <v>64</v>
      </c>
    </row>
    <row r="65" spans="1:22">
      <c r="A65" s="63">
        <v>3</v>
      </c>
      <c r="B65" s="50" t="str">
        <f>IF(S65&lt;&gt;0,申込１!$F$4,"")</f>
        <v/>
      </c>
      <c r="C65" s="50" t="str">
        <f>申込１!W13</f>
        <v/>
      </c>
      <c r="D65" s="50" t="str">
        <f>IFERROR(IF(申込１!S13&lt;&gt;0,申込１!S13,""),"")</f>
        <v/>
      </c>
      <c r="F65" s="50" t="str">
        <f>申込１!V13&amp;" "&amp;申込１!W13</f>
        <v xml:space="preserve"> </v>
      </c>
      <c r="G65" s="50" t="str">
        <f>申込１!V14&amp;" "&amp;申込１!W14</f>
        <v xml:space="preserve"> </v>
      </c>
      <c r="H65" s="50">
        <f>申込１!U13</f>
        <v>0</v>
      </c>
      <c r="I65" s="50" t="str">
        <f>申込１!W14</f>
        <v/>
      </c>
      <c r="K65" s="50" t="str">
        <f t="shared" si="10"/>
        <v/>
      </c>
      <c r="L65" s="50" t="str">
        <f t="shared" si="11"/>
        <v/>
      </c>
      <c r="M65" s="50" t="str">
        <f t="shared" si="12"/>
        <v/>
      </c>
      <c r="N65" s="50" t="str">
        <f t="shared" si="13"/>
        <v/>
      </c>
      <c r="O65" s="50" t="str">
        <f t="shared" si="14"/>
        <v/>
      </c>
      <c r="P65" s="50" t="str">
        <f t="shared" si="15"/>
        <v/>
      </c>
      <c r="Q65" s="50" t="str">
        <f t="shared" si="16"/>
        <v/>
      </c>
      <c r="R65" s="50" t="str">
        <f t="shared" si="17"/>
        <v/>
      </c>
      <c r="S65" s="50">
        <f>申込１!T13</f>
        <v>0</v>
      </c>
      <c r="T65" s="50">
        <f>申込１!T14</f>
        <v>0</v>
      </c>
      <c r="U65" s="50" t="str">
        <f t="shared" si="18"/>
        <v/>
      </c>
      <c r="V65" s="50">
        <v>65</v>
      </c>
    </row>
    <row r="66" spans="1:22">
      <c r="A66" s="63">
        <v>4</v>
      </c>
      <c r="B66" s="50" t="str">
        <f>IF(S66&lt;&gt;0,申込１!$F$4,"")</f>
        <v/>
      </c>
      <c r="C66" s="50" t="str">
        <f>申込１!W15</f>
        <v/>
      </c>
      <c r="D66" s="50" t="str">
        <f>IFERROR(IF(申込１!S15&lt;&gt;0,申込１!S15,""),"")</f>
        <v/>
      </c>
      <c r="F66" s="50" t="str">
        <f>申込１!V15&amp;" "&amp;申込１!W15</f>
        <v xml:space="preserve"> </v>
      </c>
      <c r="G66" s="50" t="str">
        <f>申込１!V16&amp;" "&amp;申込１!W16</f>
        <v xml:space="preserve"> </v>
      </c>
      <c r="H66" s="50">
        <f>申込１!U15</f>
        <v>0</v>
      </c>
      <c r="I66" s="50" t="str">
        <f>申込１!W16</f>
        <v/>
      </c>
      <c r="K66" s="50" t="str">
        <f t="shared" si="10"/>
        <v/>
      </c>
      <c r="L66" s="50" t="str">
        <f t="shared" si="11"/>
        <v/>
      </c>
      <c r="M66" s="50" t="str">
        <f t="shared" si="12"/>
        <v/>
      </c>
      <c r="N66" s="50" t="str">
        <f t="shared" si="13"/>
        <v/>
      </c>
      <c r="O66" s="50" t="str">
        <f t="shared" si="14"/>
        <v/>
      </c>
      <c r="P66" s="50" t="str">
        <f t="shared" si="15"/>
        <v/>
      </c>
      <c r="Q66" s="50" t="str">
        <f t="shared" si="16"/>
        <v/>
      </c>
      <c r="R66" s="50" t="str">
        <f t="shared" si="17"/>
        <v/>
      </c>
      <c r="S66" s="50">
        <f>申込１!T15</f>
        <v>0</v>
      </c>
      <c r="T66" s="50">
        <f>申込１!T16</f>
        <v>0</v>
      </c>
      <c r="U66" s="50" t="str">
        <f t="shared" si="18"/>
        <v/>
      </c>
      <c r="V66" s="50">
        <v>66</v>
      </c>
    </row>
    <row r="67" spans="1:22">
      <c r="A67" s="63">
        <v>5</v>
      </c>
      <c r="B67" s="50" t="str">
        <f>IF(S67&lt;&gt;0,申込１!$F$4,"")</f>
        <v/>
      </c>
      <c r="C67" s="50" t="str">
        <f>申込１!W17</f>
        <v/>
      </c>
      <c r="D67" s="50" t="str">
        <f>IFERROR(IF(申込１!S17&lt;&gt;0,申込１!S17,""),"")</f>
        <v/>
      </c>
      <c r="F67" s="50" t="str">
        <f>申込１!V17&amp;" "&amp;申込１!W17</f>
        <v xml:space="preserve"> </v>
      </c>
      <c r="G67" s="50" t="str">
        <f>申込１!V18&amp;" "&amp;申込１!W18</f>
        <v xml:space="preserve"> </v>
      </c>
      <c r="H67" s="50">
        <f>申込１!U17</f>
        <v>0</v>
      </c>
      <c r="I67" s="50" t="str">
        <f>申込１!W18</f>
        <v/>
      </c>
      <c r="K67" s="50" t="str">
        <f t="shared" si="10"/>
        <v/>
      </c>
      <c r="L67" s="50" t="str">
        <f t="shared" si="11"/>
        <v/>
      </c>
      <c r="M67" s="50" t="str">
        <f t="shared" si="12"/>
        <v/>
      </c>
      <c r="N67" s="50" t="str">
        <f t="shared" si="13"/>
        <v/>
      </c>
      <c r="O67" s="50" t="str">
        <f t="shared" si="14"/>
        <v/>
      </c>
      <c r="P67" s="50" t="str">
        <f t="shared" si="15"/>
        <v/>
      </c>
      <c r="Q67" s="50" t="str">
        <f t="shared" si="16"/>
        <v/>
      </c>
      <c r="R67" s="50" t="str">
        <f t="shared" si="17"/>
        <v/>
      </c>
      <c r="S67" s="50">
        <f>申込１!T17</f>
        <v>0</v>
      </c>
      <c r="T67" s="50">
        <f>申込１!T18</f>
        <v>0</v>
      </c>
      <c r="U67" s="50" t="str">
        <f t="shared" si="18"/>
        <v/>
      </c>
      <c r="V67" s="50">
        <v>67</v>
      </c>
    </row>
    <row r="68" spans="1:22">
      <c r="A68" s="63">
        <v>6</v>
      </c>
      <c r="B68" s="50" t="str">
        <f>IF(S68&lt;&gt;0,申込１!$F$4,"")</f>
        <v/>
      </c>
      <c r="C68" s="50" t="str">
        <f>申込１!W19</f>
        <v/>
      </c>
      <c r="D68" s="50" t="str">
        <f>IFERROR(IF(申込１!S19&lt;&gt;0,申込１!S19,""),"")</f>
        <v/>
      </c>
      <c r="F68" s="50" t="str">
        <f>申込１!V19&amp;" "&amp;申込１!W19</f>
        <v xml:space="preserve"> </v>
      </c>
      <c r="G68" s="50" t="str">
        <f>申込１!V20&amp;" "&amp;申込１!W20</f>
        <v xml:space="preserve"> </v>
      </c>
      <c r="H68" s="50">
        <f>申込１!U19</f>
        <v>0</v>
      </c>
      <c r="I68" s="50" t="str">
        <f>申込１!W20</f>
        <v/>
      </c>
      <c r="K68" s="50" t="str">
        <f t="shared" si="10"/>
        <v/>
      </c>
      <c r="L68" s="50" t="str">
        <f t="shared" si="11"/>
        <v/>
      </c>
      <c r="M68" s="50" t="str">
        <f t="shared" si="12"/>
        <v/>
      </c>
      <c r="N68" s="50" t="str">
        <f t="shared" si="13"/>
        <v/>
      </c>
      <c r="O68" s="50" t="str">
        <f t="shared" si="14"/>
        <v/>
      </c>
      <c r="P68" s="50" t="str">
        <f t="shared" si="15"/>
        <v/>
      </c>
      <c r="Q68" s="50" t="str">
        <f t="shared" si="16"/>
        <v/>
      </c>
      <c r="R68" s="50" t="str">
        <f t="shared" si="17"/>
        <v/>
      </c>
      <c r="S68" s="50">
        <f>申込１!T19</f>
        <v>0</v>
      </c>
      <c r="T68" s="50">
        <f>申込１!T20</f>
        <v>0</v>
      </c>
      <c r="U68" s="50" t="str">
        <f t="shared" si="18"/>
        <v/>
      </c>
      <c r="V68" s="50">
        <v>68</v>
      </c>
    </row>
    <row r="69" spans="1:22">
      <c r="A69" s="63">
        <v>7</v>
      </c>
      <c r="B69" s="50" t="str">
        <f>IF(S69&lt;&gt;0,申込１!$F$4,"")</f>
        <v/>
      </c>
      <c r="C69" s="50" t="str">
        <f>申込１!W21</f>
        <v/>
      </c>
      <c r="D69" s="50" t="str">
        <f>IFERROR(IF(申込１!S21&lt;&gt;0,申込１!S21,""),"")</f>
        <v/>
      </c>
      <c r="F69" s="50" t="str">
        <f>申込１!V21&amp;" "&amp;申込１!W21</f>
        <v xml:space="preserve"> </v>
      </c>
      <c r="G69" s="50" t="str">
        <f>申込１!V22&amp;" "&amp;申込１!W22</f>
        <v xml:space="preserve"> </v>
      </c>
      <c r="H69" s="50">
        <f>申込１!U21</f>
        <v>0</v>
      </c>
      <c r="I69" s="50" t="str">
        <f>申込１!W22</f>
        <v/>
      </c>
      <c r="K69" s="50" t="str">
        <f t="shared" si="10"/>
        <v/>
      </c>
      <c r="L69" s="50" t="str">
        <f t="shared" si="11"/>
        <v/>
      </c>
      <c r="M69" s="50" t="str">
        <f t="shared" si="12"/>
        <v/>
      </c>
      <c r="N69" s="50" t="str">
        <f t="shared" si="13"/>
        <v/>
      </c>
      <c r="O69" s="50" t="str">
        <f t="shared" si="14"/>
        <v/>
      </c>
      <c r="P69" s="50" t="str">
        <f t="shared" si="15"/>
        <v/>
      </c>
      <c r="Q69" s="50" t="str">
        <f t="shared" si="16"/>
        <v/>
      </c>
      <c r="R69" s="50" t="str">
        <f t="shared" si="17"/>
        <v/>
      </c>
      <c r="S69" s="50">
        <f>申込１!T21</f>
        <v>0</v>
      </c>
      <c r="T69" s="50">
        <f>申込１!T22</f>
        <v>0</v>
      </c>
      <c r="U69" s="50" t="str">
        <f t="shared" si="18"/>
        <v/>
      </c>
      <c r="V69" s="50">
        <v>69</v>
      </c>
    </row>
    <row r="70" spans="1:22">
      <c r="A70" s="63">
        <v>8</v>
      </c>
      <c r="B70" s="50" t="str">
        <f>IF(S70&lt;&gt;0,申込１!$F$4,"")</f>
        <v/>
      </c>
      <c r="C70" s="50" t="str">
        <f>申込１!W23</f>
        <v/>
      </c>
      <c r="D70" s="50" t="str">
        <f>IFERROR(IF(申込１!S23&lt;&gt;0,申込１!S23,""),"")</f>
        <v/>
      </c>
      <c r="F70" s="50" t="str">
        <f>申込１!V23&amp;" "&amp;申込１!W23</f>
        <v xml:space="preserve"> </v>
      </c>
      <c r="G70" s="50" t="str">
        <f>申込１!V24&amp;" "&amp;申込１!W24</f>
        <v xml:space="preserve"> </v>
      </c>
      <c r="H70" s="50">
        <f>申込１!U23</f>
        <v>0</v>
      </c>
      <c r="I70" s="50" t="str">
        <f>申込１!W24</f>
        <v/>
      </c>
      <c r="K70" s="50" t="str">
        <f t="shared" si="10"/>
        <v/>
      </c>
      <c r="L70" s="50" t="str">
        <f t="shared" si="11"/>
        <v/>
      </c>
      <c r="M70" s="50" t="str">
        <f t="shared" si="12"/>
        <v/>
      </c>
      <c r="N70" s="50" t="str">
        <f t="shared" si="13"/>
        <v/>
      </c>
      <c r="O70" s="50" t="str">
        <f t="shared" si="14"/>
        <v/>
      </c>
      <c r="P70" s="50" t="str">
        <f t="shared" si="15"/>
        <v/>
      </c>
      <c r="Q70" s="50" t="str">
        <f t="shared" si="16"/>
        <v/>
      </c>
      <c r="R70" s="50" t="str">
        <f t="shared" si="17"/>
        <v/>
      </c>
      <c r="S70" s="50">
        <f>申込１!T23</f>
        <v>0</v>
      </c>
      <c r="T70" s="50">
        <f>申込１!T24</f>
        <v>0</v>
      </c>
      <c r="U70" s="50" t="str">
        <f t="shared" si="18"/>
        <v/>
      </c>
      <c r="V70" s="50">
        <v>70</v>
      </c>
    </row>
    <row r="71" spans="1:22">
      <c r="A71" s="63">
        <v>9</v>
      </c>
      <c r="B71" s="50" t="str">
        <f>IF(S71&lt;&gt;0,申込１!$F$4,"")</f>
        <v/>
      </c>
      <c r="C71" s="50" t="str">
        <f>申込１!W25</f>
        <v/>
      </c>
      <c r="D71" s="50" t="str">
        <f>IFERROR(IF(申込１!S25&lt;&gt;0,申込１!S25,""),"")</f>
        <v/>
      </c>
      <c r="F71" s="50" t="str">
        <f>申込１!V25&amp;" "&amp;申込１!W25</f>
        <v xml:space="preserve"> </v>
      </c>
      <c r="G71" s="50" t="str">
        <f>申込１!V26&amp;" "&amp;申込１!W26</f>
        <v xml:space="preserve"> </v>
      </c>
      <c r="H71" s="50">
        <f>申込１!U25</f>
        <v>0</v>
      </c>
      <c r="I71" s="50" t="str">
        <f>申込１!W26</f>
        <v/>
      </c>
      <c r="K71" s="50" t="str">
        <f t="shared" si="10"/>
        <v/>
      </c>
      <c r="L71" s="50" t="str">
        <f t="shared" si="11"/>
        <v/>
      </c>
      <c r="M71" s="50" t="str">
        <f t="shared" si="12"/>
        <v/>
      </c>
      <c r="N71" s="50" t="str">
        <f t="shared" si="13"/>
        <v/>
      </c>
      <c r="O71" s="50" t="str">
        <f t="shared" si="14"/>
        <v/>
      </c>
      <c r="P71" s="50" t="str">
        <f t="shared" si="15"/>
        <v/>
      </c>
      <c r="Q71" s="50" t="str">
        <f t="shared" si="16"/>
        <v/>
      </c>
      <c r="R71" s="50" t="str">
        <f t="shared" si="17"/>
        <v/>
      </c>
      <c r="S71" s="50">
        <f>申込１!T25</f>
        <v>0</v>
      </c>
      <c r="T71" s="50">
        <f>申込１!T26</f>
        <v>0</v>
      </c>
      <c r="U71" s="50" t="str">
        <f t="shared" si="18"/>
        <v/>
      </c>
      <c r="V71" s="50">
        <v>71</v>
      </c>
    </row>
    <row r="72" spans="1:22">
      <c r="A72" s="63">
        <v>10</v>
      </c>
      <c r="B72" s="50" t="str">
        <f>IF(S72&lt;&gt;0,申込１!$F$4,"")</f>
        <v/>
      </c>
      <c r="C72" s="50" t="str">
        <f>申込１!W27</f>
        <v/>
      </c>
      <c r="D72" s="50" t="str">
        <f>IFERROR(IF(申込１!S27&lt;&gt;0,申込１!S27,""),"")</f>
        <v/>
      </c>
      <c r="F72" s="50" t="str">
        <f>申込１!V27&amp;" "&amp;申込１!W27</f>
        <v xml:space="preserve"> </v>
      </c>
      <c r="G72" s="50" t="str">
        <f>申込１!V28&amp;" "&amp;申込１!W28</f>
        <v xml:space="preserve"> </v>
      </c>
      <c r="H72" s="50">
        <f>申込１!U27</f>
        <v>0</v>
      </c>
      <c r="I72" s="50" t="str">
        <f>申込１!W28</f>
        <v/>
      </c>
      <c r="K72" s="50" t="str">
        <f t="shared" si="10"/>
        <v/>
      </c>
      <c r="L72" s="50" t="str">
        <f t="shared" si="11"/>
        <v/>
      </c>
      <c r="M72" s="50" t="str">
        <f t="shared" si="12"/>
        <v/>
      </c>
      <c r="N72" s="50" t="str">
        <f t="shared" si="13"/>
        <v/>
      </c>
      <c r="O72" s="50" t="str">
        <f t="shared" si="14"/>
        <v/>
      </c>
      <c r="P72" s="50" t="str">
        <f t="shared" si="15"/>
        <v/>
      </c>
      <c r="Q72" s="50" t="str">
        <f t="shared" si="16"/>
        <v/>
      </c>
      <c r="R72" s="50" t="str">
        <f t="shared" si="17"/>
        <v/>
      </c>
      <c r="S72" s="50">
        <f>申込１!T27</f>
        <v>0</v>
      </c>
      <c r="T72" s="50">
        <f>申込１!T28</f>
        <v>0</v>
      </c>
      <c r="U72" s="50" t="str">
        <f t="shared" si="18"/>
        <v/>
      </c>
      <c r="V72" s="50">
        <v>72</v>
      </c>
    </row>
    <row r="73" spans="1:22">
      <c r="A73" s="63">
        <v>11</v>
      </c>
      <c r="B73" s="50" t="str">
        <f>IF(S73&lt;&gt;0,申込１!$F$4,"")</f>
        <v/>
      </c>
      <c r="C73" s="50" t="str">
        <f>申込１!W29</f>
        <v/>
      </c>
      <c r="D73" s="50" t="str">
        <f>IFERROR(IF(申込１!S29&lt;&gt;0,申込１!S29,""),"")</f>
        <v/>
      </c>
      <c r="F73" s="50" t="str">
        <f>申込１!V29&amp;" "&amp;申込１!W29</f>
        <v xml:space="preserve"> </v>
      </c>
      <c r="G73" s="50" t="str">
        <f>申込１!V30&amp;" "&amp;申込１!W30</f>
        <v xml:space="preserve"> </v>
      </c>
      <c r="H73" s="50">
        <f>申込１!U29</f>
        <v>0</v>
      </c>
      <c r="I73" s="50" t="str">
        <f>申込１!W30</f>
        <v/>
      </c>
      <c r="K73" s="50" t="str">
        <f t="shared" si="10"/>
        <v/>
      </c>
      <c r="L73" s="50" t="str">
        <f t="shared" si="11"/>
        <v/>
      </c>
      <c r="M73" s="50" t="str">
        <f t="shared" si="12"/>
        <v/>
      </c>
      <c r="N73" s="50" t="str">
        <f t="shared" si="13"/>
        <v/>
      </c>
      <c r="O73" s="50" t="str">
        <f t="shared" si="14"/>
        <v/>
      </c>
      <c r="P73" s="50" t="str">
        <f t="shared" si="15"/>
        <v/>
      </c>
      <c r="Q73" s="50" t="str">
        <f t="shared" si="16"/>
        <v/>
      </c>
      <c r="R73" s="50" t="str">
        <f t="shared" si="17"/>
        <v/>
      </c>
      <c r="S73" s="50">
        <f>申込１!T29</f>
        <v>0</v>
      </c>
      <c r="T73" s="50">
        <f>申込１!T30</f>
        <v>0</v>
      </c>
      <c r="U73" s="50" t="str">
        <f t="shared" si="18"/>
        <v/>
      </c>
      <c r="V73" s="50">
        <v>73</v>
      </c>
    </row>
    <row r="74" spans="1:22">
      <c r="A74" s="63">
        <v>12</v>
      </c>
      <c r="B74" s="50" t="str">
        <f>IF(S74&lt;&gt;0,申込１!$F$4,"")</f>
        <v/>
      </c>
      <c r="C74" s="50" t="str">
        <f>申込１!W31</f>
        <v/>
      </c>
      <c r="D74" s="50" t="str">
        <f>IFERROR(IF(申込１!S31&lt;&gt;0,申込１!S31,""),"")</f>
        <v/>
      </c>
      <c r="F74" s="50" t="str">
        <f>申込１!V31&amp;" "&amp;申込１!W31</f>
        <v xml:space="preserve"> </v>
      </c>
      <c r="G74" s="50" t="str">
        <f>申込１!V32&amp;" "&amp;申込１!W32</f>
        <v xml:space="preserve"> </v>
      </c>
      <c r="H74" s="50">
        <f>申込１!U31</f>
        <v>0</v>
      </c>
      <c r="I74" s="50" t="str">
        <f>申込１!W32</f>
        <v/>
      </c>
      <c r="K74" s="50" t="str">
        <f t="shared" si="10"/>
        <v/>
      </c>
      <c r="L74" s="50" t="str">
        <f t="shared" si="11"/>
        <v/>
      </c>
      <c r="M74" s="50" t="str">
        <f t="shared" si="12"/>
        <v/>
      </c>
      <c r="N74" s="50" t="str">
        <f t="shared" si="13"/>
        <v/>
      </c>
      <c r="O74" s="50" t="str">
        <f t="shared" si="14"/>
        <v/>
      </c>
      <c r="P74" s="50" t="str">
        <f t="shared" si="15"/>
        <v/>
      </c>
      <c r="Q74" s="50" t="str">
        <f t="shared" si="16"/>
        <v/>
      </c>
      <c r="R74" s="50" t="str">
        <f t="shared" si="17"/>
        <v/>
      </c>
      <c r="S74" s="50">
        <f>申込１!T31</f>
        <v>0</v>
      </c>
      <c r="T74" s="50">
        <f>申込１!T32</f>
        <v>0</v>
      </c>
      <c r="U74" s="50" t="str">
        <f t="shared" si="18"/>
        <v/>
      </c>
      <c r="V74" s="50">
        <v>74</v>
      </c>
    </row>
    <row r="75" spans="1:22">
      <c r="A75" s="63">
        <v>13</v>
      </c>
      <c r="B75" s="50" t="str">
        <f>IF(S75&lt;&gt;0,申込１!$F$4,"")</f>
        <v/>
      </c>
      <c r="C75" s="50" t="str">
        <f>申込１!W33</f>
        <v/>
      </c>
      <c r="D75" s="50" t="str">
        <f>IFERROR(IF(申込１!S33&lt;&gt;0,申込１!S33,""),"")</f>
        <v/>
      </c>
      <c r="F75" s="50" t="str">
        <f>申込１!V33&amp;" "&amp;申込１!W33</f>
        <v xml:space="preserve"> </v>
      </c>
      <c r="G75" s="50" t="str">
        <f>申込１!V34&amp;" "&amp;申込１!W34</f>
        <v xml:space="preserve"> </v>
      </c>
      <c r="H75" s="50">
        <f>申込１!U33</f>
        <v>0</v>
      </c>
      <c r="I75" s="50" t="str">
        <f>申込１!W34</f>
        <v/>
      </c>
      <c r="K75" s="50" t="str">
        <f t="shared" ref="K75:K102" si="19">IFERROR(IF(S75&lt;&gt;"",VLOOKUP(S75,$A$114:$K$153,8,FALSE),""),"")</f>
        <v/>
      </c>
      <c r="L75" s="50" t="str">
        <f t="shared" ref="L75:L102" si="20">IFERROR(IF(T75&lt;&gt;"",VLOOKUP(T75,$A$114:$K$153,8,FALSE),""),"")</f>
        <v/>
      </c>
      <c r="M75" s="50" t="str">
        <f t="shared" ref="M75:M102" si="21">IFERROR(IF(S75&lt;&gt;"",VLOOKUP(S75,$A$114:$K$153,11,FALSE),""),"")</f>
        <v/>
      </c>
      <c r="N75" s="50" t="str">
        <f t="shared" ref="N75:N102" si="22">IFERROR(IF(T75&lt;&gt;"",VLOOKUP(T75,$A$114:$K$153,11,FALSE),""),"")</f>
        <v/>
      </c>
      <c r="O75" s="50" t="str">
        <f t="shared" ref="O75:O102" si="23">IFERROR(IF(S75&lt;&gt;"",VLOOKUP(S75,$A$114:$K$153,9,FALSE),""),"")</f>
        <v/>
      </c>
      <c r="P75" s="50" t="str">
        <f t="shared" ref="P75:P102" si="24">IFERROR(IF(T75&lt;&gt;"",VLOOKUP(T75,$A$114:$K$153,9,FALSE),""),"")</f>
        <v/>
      </c>
      <c r="Q75" s="50" t="str">
        <f t="shared" ref="Q75:Q102" si="25">IFERROR(IF(S75&lt;&gt;"",VLOOKUP(S75,$A$114:$K$153,10,FALSE),""),"")</f>
        <v/>
      </c>
      <c r="R75" s="50" t="str">
        <f t="shared" ref="R75:R102" si="26">IFERROR(IF(T75&lt;&gt;"",VLOOKUP(T75,$A$114:$K$153,10,FALSE),""),"")</f>
        <v/>
      </c>
      <c r="S75" s="50">
        <f>申込１!T33</f>
        <v>0</v>
      </c>
      <c r="T75" s="50">
        <f>申込１!T34</f>
        <v>0</v>
      </c>
      <c r="U75" s="50" t="str">
        <f t="shared" ref="U75:U102" si="27">IF(S75*T75=0,"","○")</f>
        <v/>
      </c>
      <c r="V75" s="50">
        <v>75</v>
      </c>
    </row>
    <row r="76" spans="1:22">
      <c r="A76" s="63">
        <v>14</v>
      </c>
      <c r="B76" s="50" t="str">
        <f>IF(S76&lt;&gt;0,申込１!$F$4,"")</f>
        <v/>
      </c>
      <c r="C76" s="50" t="str">
        <f>申込１!W35</f>
        <v/>
      </c>
      <c r="D76" s="50" t="str">
        <f>IFERROR(IF(申込１!S35&lt;&gt;0,申込１!S35,""),"")</f>
        <v/>
      </c>
      <c r="F76" s="50" t="str">
        <f>申込１!V35&amp;" "&amp;申込１!W35</f>
        <v xml:space="preserve"> </v>
      </c>
      <c r="G76" s="50" t="str">
        <f>申込１!V36&amp;" "&amp;申込１!W36</f>
        <v xml:space="preserve"> </v>
      </c>
      <c r="H76" s="50">
        <f>申込１!U35</f>
        <v>0</v>
      </c>
      <c r="I76" s="50" t="str">
        <f>申込１!W36</f>
        <v/>
      </c>
      <c r="K76" s="50" t="str">
        <f t="shared" si="19"/>
        <v/>
      </c>
      <c r="L76" s="50" t="str">
        <f t="shared" si="20"/>
        <v/>
      </c>
      <c r="M76" s="50" t="str">
        <f t="shared" si="21"/>
        <v/>
      </c>
      <c r="N76" s="50" t="str">
        <f t="shared" si="22"/>
        <v/>
      </c>
      <c r="O76" s="50" t="str">
        <f t="shared" si="23"/>
        <v/>
      </c>
      <c r="P76" s="50" t="str">
        <f t="shared" si="24"/>
        <v/>
      </c>
      <c r="Q76" s="50" t="str">
        <f t="shared" si="25"/>
        <v/>
      </c>
      <c r="R76" s="50" t="str">
        <f t="shared" si="26"/>
        <v/>
      </c>
      <c r="S76" s="50">
        <f>申込１!T35</f>
        <v>0</v>
      </c>
      <c r="T76" s="50">
        <f>申込１!T36</f>
        <v>0</v>
      </c>
      <c r="U76" s="50" t="str">
        <f t="shared" si="27"/>
        <v/>
      </c>
      <c r="V76" s="50">
        <v>76</v>
      </c>
    </row>
    <row r="77" spans="1:22">
      <c r="A77" s="63">
        <v>15</v>
      </c>
      <c r="B77" s="50" t="str">
        <f>IF(S77&lt;&gt;0,申込１!$F$4,"")</f>
        <v/>
      </c>
      <c r="C77" s="50" t="str">
        <f>申込１!W37</f>
        <v/>
      </c>
      <c r="D77" s="50" t="str">
        <f>IFERROR(IF(申込１!S37&lt;&gt;0,申込１!S37,""),"")</f>
        <v/>
      </c>
      <c r="F77" s="50" t="str">
        <f>申込１!V37&amp;" "&amp;申込１!W37</f>
        <v xml:space="preserve"> </v>
      </c>
      <c r="G77" s="50" t="str">
        <f>申込１!V38&amp;" "&amp;申込１!W38</f>
        <v xml:space="preserve"> </v>
      </c>
      <c r="H77" s="50">
        <f>申込１!U37</f>
        <v>0</v>
      </c>
      <c r="I77" s="50" t="str">
        <f>申込１!W38</f>
        <v/>
      </c>
      <c r="K77" s="50" t="str">
        <f t="shared" si="19"/>
        <v/>
      </c>
      <c r="L77" s="50" t="str">
        <f t="shared" si="20"/>
        <v/>
      </c>
      <c r="M77" s="50" t="str">
        <f t="shared" si="21"/>
        <v/>
      </c>
      <c r="N77" s="50" t="str">
        <f t="shared" si="22"/>
        <v/>
      </c>
      <c r="O77" s="50" t="str">
        <f t="shared" si="23"/>
        <v/>
      </c>
      <c r="P77" s="50" t="str">
        <f t="shared" si="24"/>
        <v/>
      </c>
      <c r="Q77" s="50" t="str">
        <f t="shared" si="25"/>
        <v/>
      </c>
      <c r="R77" s="50" t="str">
        <f t="shared" si="26"/>
        <v/>
      </c>
      <c r="S77" s="50">
        <f>申込１!T37</f>
        <v>0</v>
      </c>
      <c r="T77" s="50">
        <f>申込１!T38</f>
        <v>0</v>
      </c>
      <c r="U77" s="50" t="str">
        <f t="shared" si="27"/>
        <v/>
      </c>
      <c r="V77" s="50">
        <v>77</v>
      </c>
    </row>
    <row r="78" spans="1:22">
      <c r="A78" s="63">
        <v>16</v>
      </c>
      <c r="B78" s="50" t="str">
        <f>IF(S78&lt;&gt;0,申込１!$F$4,"")</f>
        <v/>
      </c>
      <c r="C78" s="50" t="str">
        <f>申込１!W39</f>
        <v/>
      </c>
      <c r="D78" s="50" t="str">
        <f>IFERROR(IF(申込１!S39&lt;&gt;0,申込１!S39,""),"")</f>
        <v/>
      </c>
      <c r="F78" s="50" t="str">
        <f>申込１!V39&amp;" "&amp;申込１!W39</f>
        <v xml:space="preserve"> </v>
      </c>
      <c r="G78" s="50" t="str">
        <f>申込１!V40&amp;" "&amp;申込１!W40</f>
        <v xml:space="preserve"> </v>
      </c>
      <c r="H78" s="50">
        <f>申込１!U39</f>
        <v>0</v>
      </c>
      <c r="I78" s="50" t="str">
        <f>申込１!W40</f>
        <v/>
      </c>
      <c r="K78" s="50" t="str">
        <f t="shared" si="19"/>
        <v/>
      </c>
      <c r="L78" s="50" t="str">
        <f t="shared" si="20"/>
        <v/>
      </c>
      <c r="M78" s="50" t="str">
        <f t="shared" si="21"/>
        <v/>
      </c>
      <c r="N78" s="50" t="str">
        <f t="shared" si="22"/>
        <v/>
      </c>
      <c r="O78" s="50" t="str">
        <f t="shared" si="23"/>
        <v/>
      </c>
      <c r="P78" s="50" t="str">
        <f t="shared" si="24"/>
        <v/>
      </c>
      <c r="Q78" s="50" t="str">
        <f t="shared" si="25"/>
        <v/>
      </c>
      <c r="R78" s="50" t="str">
        <f t="shared" si="26"/>
        <v/>
      </c>
      <c r="S78" s="50">
        <f>申込１!T39</f>
        <v>0</v>
      </c>
      <c r="T78" s="50">
        <f>申込１!T40</f>
        <v>0</v>
      </c>
      <c r="U78" s="50" t="str">
        <f t="shared" si="27"/>
        <v/>
      </c>
      <c r="V78" s="50">
        <v>78</v>
      </c>
    </row>
    <row r="79" spans="1:22">
      <c r="A79" s="63">
        <v>17</v>
      </c>
      <c r="B79" s="50" t="str">
        <f>IF(S79&lt;&gt;0,申込１!$F$4,"")</f>
        <v/>
      </c>
      <c r="C79" s="50" t="str">
        <f>申込１!W41</f>
        <v/>
      </c>
      <c r="D79" s="50" t="str">
        <f>IFERROR(IF(申込１!S41&lt;&gt;0,申込１!S41,""),"")</f>
        <v/>
      </c>
      <c r="F79" s="50" t="str">
        <f>申込１!V41&amp;" "&amp;申込１!W41</f>
        <v xml:space="preserve"> </v>
      </c>
      <c r="G79" s="50" t="str">
        <f>申込１!V42&amp;" "&amp;申込１!W42</f>
        <v xml:space="preserve"> </v>
      </c>
      <c r="H79" s="50">
        <f>申込１!U41</f>
        <v>0</v>
      </c>
      <c r="I79" s="50" t="str">
        <f>申込１!W42</f>
        <v/>
      </c>
      <c r="K79" s="50" t="str">
        <f t="shared" si="19"/>
        <v/>
      </c>
      <c r="L79" s="50" t="str">
        <f t="shared" si="20"/>
        <v/>
      </c>
      <c r="M79" s="50" t="str">
        <f t="shared" si="21"/>
        <v/>
      </c>
      <c r="N79" s="50" t="str">
        <f t="shared" si="22"/>
        <v/>
      </c>
      <c r="O79" s="50" t="str">
        <f t="shared" si="23"/>
        <v/>
      </c>
      <c r="P79" s="50" t="str">
        <f t="shared" si="24"/>
        <v/>
      </c>
      <c r="Q79" s="50" t="str">
        <f t="shared" si="25"/>
        <v/>
      </c>
      <c r="R79" s="50" t="str">
        <f t="shared" si="26"/>
        <v/>
      </c>
      <c r="S79" s="50">
        <f>申込１!T41</f>
        <v>0</v>
      </c>
      <c r="T79" s="50">
        <f>申込１!T42</f>
        <v>0</v>
      </c>
      <c r="U79" s="50" t="str">
        <f t="shared" si="27"/>
        <v/>
      </c>
      <c r="V79" s="50">
        <v>79</v>
      </c>
    </row>
    <row r="80" spans="1:22">
      <c r="A80" s="63">
        <v>18</v>
      </c>
      <c r="B80" s="50" t="str">
        <f>IF(S80&lt;&gt;0,申込１!$F$4,"")</f>
        <v/>
      </c>
      <c r="C80" s="50" t="str">
        <f>申込１!W43</f>
        <v/>
      </c>
      <c r="D80" s="50" t="str">
        <f>IFERROR(IF(申込１!S43&lt;&gt;0,申込１!S43,""),"")</f>
        <v/>
      </c>
      <c r="F80" s="50" t="str">
        <f>申込１!V43&amp;" "&amp;申込１!W43</f>
        <v xml:space="preserve"> </v>
      </c>
      <c r="G80" s="50" t="str">
        <f>申込１!V44&amp;" "&amp;申込１!W44</f>
        <v xml:space="preserve"> </v>
      </c>
      <c r="H80" s="50">
        <f>申込１!U43</f>
        <v>0</v>
      </c>
      <c r="I80" s="50" t="str">
        <f>申込１!W44</f>
        <v/>
      </c>
      <c r="K80" s="50" t="str">
        <f t="shared" si="19"/>
        <v/>
      </c>
      <c r="L80" s="50" t="str">
        <f t="shared" si="20"/>
        <v/>
      </c>
      <c r="M80" s="50" t="str">
        <f t="shared" si="21"/>
        <v/>
      </c>
      <c r="N80" s="50" t="str">
        <f t="shared" si="22"/>
        <v/>
      </c>
      <c r="O80" s="50" t="str">
        <f t="shared" si="23"/>
        <v/>
      </c>
      <c r="P80" s="50" t="str">
        <f t="shared" si="24"/>
        <v/>
      </c>
      <c r="Q80" s="50" t="str">
        <f t="shared" si="25"/>
        <v/>
      </c>
      <c r="R80" s="50" t="str">
        <f t="shared" si="26"/>
        <v/>
      </c>
      <c r="S80" s="50">
        <f>申込１!T43</f>
        <v>0</v>
      </c>
      <c r="T80" s="50">
        <f>申込１!T44</f>
        <v>0</v>
      </c>
      <c r="U80" s="50" t="str">
        <f t="shared" si="27"/>
        <v/>
      </c>
      <c r="V80" s="50">
        <v>80</v>
      </c>
    </row>
    <row r="81" spans="1:22" ht="15" customHeight="1">
      <c r="A81" s="63">
        <v>19</v>
      </c>
      <c r="B81" s="50" t="str">
        <f>IF(S81&lt;&gt;0,申込１!$F$4,"")</f>
        <v/>
      </c>
      <c r="C81" s="50" t="str">
        <f>申込１!W45</f>
        <v/>
      </c>
      <c r="D81" s="50" t="str">
        <f>IFERROR(IF(申込１!S45&lt;&gt;0,申込１!S45,""),"")</f>
        <v/>
      </c>
      <c r="F81" s="50" t="str">
        <f>申込１!V45&amp;" "&amp;申込１!W45</f>
        <v xml:space="preserve"> </v>
      </c>
      <c r="G81" s="50" t="str">
        <f>申込１!V46&amp;" "&amp;申込１!W46</f>
        <v xml:space="preserve"> </v>
      </c>
      <c r="H81" s="50">
        <f>申込１!U45</f>
        <v>0</v>
      </c>
      <c r="I81" s="50" t="str">
        <f>申込１!W46</f>
        <v/>
      </c>
      <c r="K81" s="50" t="str">
        <f t="shared" si="19"/>
        <v/>
      </c>
      <c r="L81" s="50" t="str">
        <f t="shared" si="20"/>
        <v/>
      </c>
      <c r="M81" s="50" t="str">
        <f t="shared" si="21"/>
        <v/>
      </c>
      <c r="N81" s="50" t="str">
        <f t="shared" si="22"/>
        <v/>
      </c>
      <c r="O81" s="50" t="str">
        <f t="shared" si="23"/>
        <v/>
      </c>
      <c r="P81" s="50" t="str">
        <f t="shared" si="24"/>
        <v/>
      </c>
      <c r="Q81" s="50" t="str">
        <f t="shared" si="25"/>
        <v/>
      </c>
      <c r="R81" s="50" t="str">
        <f t="shared" si="26"/>
        <v/>
      </c>
      <c r="S81" s="50">
        <f>申込１!T45</f>
        <v>0</v>
      </c>
      <c r="T81" s="50">
        <f>申込１!T46</f>
        <v>0</v>
      </c>
      <c r="U81" s="50" t="str">
        <f t="shared" si="27"/>
        <v/>
      </c>
      <c r="V81" s="50">
        <v>81</v>
      </c>
    </row>
    <row r="82" spans="1:22">
      <c r="A82" s="63">
        <v>20</v>
      </c>
      <c r="B82" s="50" t="str">
        <f>IF(S82&lt;&gt;0,申込１!$F$4,"")</f>
        <v/>
      </c>
      <c r="C82" s="50" t="str">
        <f>申込１!W47</f>
        <v/>
      </c>
      <c r="D82" s="50" t="str">
        <f>IFERROR(IF(申込１!S47&lt;&gt;0,申込１!S47,""),"")</f>
        <v/>
      </c>
      <c r="F82" s="50" t="str">
        <f>申込１!V47&amp;" "&amp;申込１!W47</f>
        <v xml:space="preserve"> </v>
      </c>
      <c r="G82" s="50" t="str">
        <f>申込１!V48&amp;" "&amp;申込１!W48</f>
        <v xml:space="preserve"> </v>
      </c>
      <c r="H82" s="50">
        <f>申込１!U47</f>
        <v>0</v>
      </c>
      <c r="I82" s="50" t="str">
        <f>申込１!W48</f>
        <v/>
      </c>
      <c r="K82" s="50" t="str">
        <f t="shared" si="19"/>
        <v/>
      </c>
      <c r="L82" s="50" t="str">
        <f t="shared" si="20"/>
        <v/>
      </c>
      <c r="M82" s="50" t="str">
        <f t="shared" si="21"/>
        <v/>
      </c>
      <c r="N82" s="50" t="str">
        <f t="shared" si="22"/>
        <v/>
      </c>
      <c r="O82" s="50" t="str">
        <f t="shared" si="23"/>
        <v/>
      </c>
      <c r="P82" s="50" t="str">
        <f t="shared" si="24"/>
        <v/>
      </c>
      <c r="Q82" s="50" t="str">
        <f t="shared" si="25"/>
        <v/>
      </c>
      <c r="R82" s="50" t="str">
        <f t="shared" si="26"/>
        <v/>
      </c>
      <c r="S82" s="50">
        <f>申込１!T47</f>
        <v>0</v>
      </c>
      <c r="T82" s="50">
        <f>申込１!T48</f>
        <v>0</v>
      </c>
      <c r="U82" s="50" t="str">
        <f t="shared" si="27"/>
        <v/>
      </c>
      <c r="V82" s="50">
        <v>82</v>
      </c>
    </row>
    <row r="83" spans="1:22">
      <c r="A83" s="63">
        <v>1</v>
      </c>
      <c r="B83" s="50" t="str">
        <f>IF(S83&lt;&gt;0,申込１!$F$4,"")</f>
        <v>西宮BD協会</v>
      </c>
      <c r="C83" s="50" t="str">
        <f>申込１!AL9</f>
        <v>ＤＡＮ・ＤＡＮ・ＤＡＮ</v>
      </c>
      <c r="D83" s="50" t="str">
        <f>IFERROR(IF(申込１!AH9&lt;&gt;0,申込１!AH9,""),"")</f>
        <v/>
      </c>
      <c r="F83" s="50" t="str">
        <f>申込１!AK9&amp;" "&amp;申込１!AL9</f>
        <v>荒尾 直隆 ＤＡＮ・ＤＡＮ・ＤＡＮ</v>
      </c>
      <c r="G83" s="50" t="str">
        <f>申込１!AK10&amp;" "&amp;申込１!AL10</f>
        <v>飯島 陸 ＤＡＮ・ＤＡＮ・ＤＡＮ</v>
      </c>
      <c r="H83" s="50">
        <f>申込１!AJ9</f>
        <v>0</v>
      </c>
      <c r="I83" s="50" t="str">
        <f>申込１!AL10</f>
        <v>ＤＡＮ・ＤＡＮ・ＤＡＮ</v>
      </c>
      <c r="K83" s="50">
        <f t="shared" si="19"/>
        <v>0</v>
      </c>
      <c r="L83" s="50">
        <f t="shared" si="20"/>
        <v>0</v>
      </c>
      <c r="M83" s="50" t="str">
        <f t="shared" si="21"/>
        <v/>
      </c>
      <c r="N83" s="50" t="str">
        <f t="shared" si="22"/>
        <v/>
      </c>
      <c r="O83" s="50" t="str">
        <f t="shared" si="23"/>
        <v>荒尾 直隆</v>
      </c>
      <c r="P83" s="50" t="str">
        <f t="shared" si="24"/>
        <v>飯島 陸</v>
      </c>
      <c r="Q83" s="50" t="str">
        <f t="shared" si="25"/>
        <v>あらお なおたか</v>
      </c>
      <c r="R83" s="50" t="str">
        <f t="shared" si="26"/>
        <v>いいじま りく</v>
      </c>
      <c r="S83" s="50">
        <f>申込１!AI9</f>
        <v>9</v>
      </c>
      <c r="T83" s="50">
        <f>申込１!AI10</f>
        <v>10</v>
      </c>
      <c r="U83" s="50" t="str">
        <f t="shared" si="27"/>
        <v>○</v>
      </c>
      <c r="V83" s="50">
        <v>83</v>
      </c>
    </row>
    <row r="84" spans="1:22">
      <c r="A84" s="63">
        <v>2</v>
      </c>
      <c r="B84" s="50" t="str">
        <f>IF(S84&lt;&gt;0,申込１!$F$4,"")</f>
        <v/>
      </c>
      <c r="C84" s="50" t="str">
        <f>申込１!AL11</f>
        <v/>
      </c>
      <c r="D84" s="50" t="str">
        <f>IFERROR(IF(申込１!AH11&lt;&gt;0,申込１!AH11,""),"")</f>
        <v/>
      </c>
      <c r="F84" s="50" t="str">
        <f>申込１!AK11&amp;" "&amp;申込１!AL11</f>
        <v xml:space="preserve"> </v>
      </c>
      <c r="G84" s="50" t="str">
        <f>申込１!AK12&amp;" "&amp;申込１!AL12</f>
        <v xml:space="preserve"> </v>
      </c>
      <c r="H84" s="50">
        <f>申込１!AJ11</f>
        <v>0</v>
      </c>
      <c r="I84" s="50" t="str">
        <f>申込１!AL12</f>
        <v/>
      </c>
      <c r="K84" s="50" t="str">
        <f t="shared" si="19"/>
        <v/>
      </c>
      <c r="L84" s="50" t="str">
        <f t="shared" si="20"/>
        <v/>
      </c>
      <c r="M84" s="50" t="str">
        <f t="shared" si="21"/>
        <v/>
      </c>
      <c r="N84" s="50" t="str">
        <f t="shared" si="22"/>
        <v/>
      </c>
      <c r="O84" s="50" t="str">
        <f t="shared" si="23"/>
        <v/>
      </c>
      <c r="P84" s="50" t="str">
        <f t="shared" si="24"/>
        <v/>
      </c>
      <c r="Q84" s="50" t="str">
        <f t="shared" si="25"/>
        <v/>
      </c>
      <c r="R84" s="50" t="str">
        <f t="shared" si="26"/>
        <v/>
      </c>
      <c r="S84" s="50">
        <f>申込１!AI11</f>
        <v>0</v>
      </c>
      <c r="T84" s="50">
        <f>申込１!AI12</f>
        <v>0</v>
      </c>
      <c r="U84" s="50" t="str">
        <f t="shared" si="27"/>
        <v/>
      </c>
      <c r="V84" s="50">
        <v>84</v>
      </c>
    </row>
    <row r="85" spans="1:22">
      <c r="A85" s="63">
        <v>3</v>
      </c>
      <c r="B85" s="50" t="str">
        <f>IF(S85&lt;&gt;0,申込１!$F$4,"")</f>
        <v/>
      </c>
      <c r="C85" s="50" t="str">
        <f>申込１!AL13</f>
        <v/>
      </c>
      <c r="D85" s="50" t="str">
        <f>IFERROR(IF(申込１!AH13&lt;&gt;0,申込１!AH13,""),"")</f>
        <v/>
      </c>
      <c r="F85" s="50" t="str">
        <f>申込１!AK13&amp;" "&amp;申込１!AL13</f>
        <v xml:space="preserve"> </v>
      </c>
      <c r="G85" s="50" t="str">
        <f>申込１!AK14&amp;" "&amp;申込１!AL14</f>
        <v xml:space="preserve"> </v>
      </c>
      <c r="H85" s="50">
        <f>申込１!AJ13</f>
        <v>0</v>
      </c>
      <c r="I85" s="50" t="str">
        <f>申込１!AL14</f>
        <v/>
      </c>
      <c r="K85" s="50" t="str">
        <f t="shared" si="19"/>
        <v/>
      </c>
      <c r="L85" s="50" t="str">
        <f t="shared" si="20"/>
        <v/>
      </c>
      <c r="M85" s="50" t="str">
        <f t="shared" si="21"/>
        <v/>
      </c>
      <c r="N85" s="50" t="str">
        <f t="shared" si="22"/>
        <v/>
      </c>
      <c r="O85" s="50" t="str">
        <f t="shared" si="23"/>
        <v/>
      </c>
      <c r="P85" s="50" t="str">
        <f t="shared" si="24"/>
        <v/>
      </c>
      <c r="Q85" s="50" t="str">
        <f t="shared" si="25"/>
        <v/>
      </c>
      <c r="R85" s="50" t="str">
        <f t="shared" si="26"/>
        <v/>
      </c>
      <c r="S85" s="50">
        <f>申込１!AI13</f>
        <v>0</v>
      </c>
      <c r="T85" s="50">
        <f>申込１!AI14</f>
        <v>0</v>
      </c>
      <c r="U85" s="50" t="str">
        <f t="shared" si="27"/>
        <v/>
      </c>
      <c r="V85" s="50">
        <v>85</v>
      </c>
    </row>
    <row r="86" spans="1:22">
      <c r="A86" s="63">
        <v>4</v>
      </c>
      <c r="B86" s="50" t="str">
        <f>IF(S86&lt;&gt;0,申込１!$F$4,"")</f>
        <v/>
      </c>
      <c r="C86" s="50" t="str">
        <f>申込１!AL15</f>
        <v/>
      </c>
      <c r="D86" s="50" t="str">
        <f>IFERROR(IF(申込１!AH15&lt;&gt;0,申込１!AH15,""),"")</f>
        <v/>
      </c>
      <c r="F86" s="50" t="str">
        <f>申込１!AK15&amp;" "&amp;申込１!AL15</f>
        <v xml:space="preserve"> </v>
      </c>
      <c r="G86" s="50" t="str">
        <f>申込１!AK16&amp;" "&amp;申込１!AL16</f>
        <v xml:space="preserve"> </v>
      </c>
      <c r="H86" s="50">
        <f>申込１!AJ15</f>
        <v>0</v>
      </c>
      <c r="I86" s="50" t="str">
        <f>申込１!AL16</f>
        <v/>
      </c>
      <c r="K86" s="50" t="str">
        <f t="shared" si="19"/>
        <v/>
      </c>
      <c r="L86" s="50" t="str">
        <f t="shared" si="20"/>
        <v/>
      </c>
      <c r="M86" s="50" t="str">
        <f t="shared" si="21"/>
        <v/>
      </c>
      <c r="N86" s="50" t="str">
        <f t="shared" si="22"/>
        <v/>
      </c>
      <c r="O86" s="50" t="str">
        <f t="shared" si="23"/>
        <v/>
      </c>
      <c r="P86" s="50" t="str">
        <f t="shared" si="24"/>
        <v/>
      </c>
      <c r="Q86" s="50" t="str">
        <f t="shared" si="25"/>
        <v/>
      </c>
      <c r="R86" s="50" t="str">
        <f t="shared" si="26"/>
        <v/>
      </c>
      <c r="S86" s="50">
        <f>申込１!AI15</f>
        <v>0</v>
      </c>
      <c r="T86" s="50">
        <f>申込１!AI16</f>
        <v>0</v>
      </c>
      <c r="U86" s="50" t="str">
        <f t="shared" si="27"/>
        <v/>
      </c>
      <c r="V86" s="50">
        <v>86</v>
      </c>
    </row>
    <row r="87" spans="1:22">
      <c r="A87" s="63">
        <v>5</v>
      </c>
      <c r="B87" s="50" t="str">
        <f>IF(S87&lt;&gt;0,申込１!$F$4,"")</f>
        <v/>
      </c>
      <c r="C87" s="50" t="str">
        <f>申込１!AL17</f>
        <v/>
      </c>
      <c r="D87" s="50" t="str">
        <f>IFERROR(IF(申込１!AH17&lt;&gt;0,申込１!AH17,""),"")</f>
        <v/>
      </c>
      <c r="F87" s="50" t="str">
        <f>申込１!AK17&amp;" "&amp;申込１!AL17</f>
        <v xml:space="preserve"> </v>
      </c>
      <c r="G87" s="50" t="str">
        <f>申込１!AK18&amp;" "&amp;申込１!AL18</f>
        <v xml:space="preserve"> </v>
      </c>
      <c r="H87" s="50">
        <f>申込１!AJ17</f>
        <v>0</v>
      </c>
      <c r="I87" s="50" t="str">
        <f>申込１!AL18</f>
        <v/>
      </c>
      <c r="K87" s="50" t="str">
        <f t="shared" si="19"/>
        <v/>
      </c>
      <c r="L87" s="50" t="str">
        <f t="shared" si="20"/>
        <v/>
      </c>
      <c r="M87" s="50" t="str">
        <f t="shared" si="21"/>
        <v/>
      </c>
      <c r="N87" s="50" t="str">
        <f t="shared" si="22"/>
        <v/>
      </c>
      <c r="O87" s="50" t="str">
        <f t="shared" si="23"/>
        <v/>
      </c>
      <c r="P87" s="50" t="str">
        <f t="shared" si="24"/>
        <v/>
      </c>
      <c r="Q87" s="50" t="str">
        <f t="shared" si="25"/>
        <v/>
      </c>
      <c r="R87" s="50" t="str">
        <f t="shared" si="26"/>
        <v/>
      </c>
      <c r="S87" s="50">
        <f>申込１!AI17</f>
        <v>0</v>
      </c>
      <c r="T87" s="50">
        <f>申込１!AI18</f>
        <v>0</v>
      </c>
      <c r="U87" s="50" t="str">
        <f t="shared" si="27"/>
        <v/>
      </c>
      <c r="V87" s="50">
        <v>87</v>
      </c>
    </row>
    <row r="88" spans="1:22">
      <c r="A88" s="63">
        <v>6</v>
      </c>
      <c r="B88" s="50" t="str">
        <f>IF(S88&lt;&gt;0,申込１!$F$4,"")</f>
        <v/>
      </c>
      <c r="C88" s="50" t="str">
        <f>申込１!AL19</f>
        <v/>
      </c>
      <c r="D88" s="50" t="str">
        <f>IFERROR(IF(申込１!AH19&lt;&gt;0,申込１!AH19,""),"")</f>
        <v/>
      </c>
      <c r="F88" s="50" t="str">
        <f>申込１!AK19&amp;" "&amp;申込１!AL19</f>
        <v xml:space="preserve"> </v>
      </c>
      <c r="G88" s="50" t="str">
        <f>申込１!AK20&amp;" "&amp;申込１!AL20</f>
        <v xml:space="preserve"> </v>
      </c>
      <c r="H88" s="50">
        <f>申込１!AJ19</f>
        <v>0</v>
      </c>
      <c r="I88" s="50" t="str">
        <f>申込１!AL20</f>
        <v/>
      </c>
      <c r="K88" s="50" t="str">
        <f t="shared" si="19"/>
        <v/>
      </c>
      <c r="L88" s="50" t="str">
        <f t="shared" si="20"/>
        <v/>
      </c>
      <c r="M88" s="50" t="str">
        <f t="shared" si="21"/>
        <v/>
      </c>
      <c r="N88" s="50" t="str">
        <f t="shared" si="22"/>
        <v/>
      </c>
      <c r="O88" s="50" t="str">
        <f t="shared" si="23"/>
        <v/>
      </c>
      <c r="P88" s="50" t="str">
        <f t="shared" si="24"/>
        <v/>
      </c>
      <c r="Q88" s="50" t="str">
        <f t="shared" si="25"/>
        <v/>
      </c>
      <c r="R88" s="50" t="str">
        <f t="shared" si="26"/>
        <v/>
      </c>
      <c r="S88" s="50">
        <f>申込１!AI19</f>
        <v>0</v>
      </c>
      <c r="T88" s="50">
        <f>申込１!AI20</f>
        <v>0</v>
      </c>
      <c r="U88" s="50" t="str">
        <f t="shared" si="27"/>
        <v/>
      </c>
      <c r="V88" s="50">
        <v>88</v>
      </c>
    </row>
    <row r="89" spans="1:22">
      <c r="A89" s="63">
        <v>7</v>
      </c>
      <c r="B89" s="50" t="str">
        <f>IF(S89&lt;&gt;0,申込１!$F$4,"")</f>
        <v/>
      </c>
      <c r="C89" s="50" t="str">
        <f>申込１!AL21</f>
        <v/>
      </c>
      <c r="D89" s="50" t="str">
        <f>IFERROR(IF(申込１!AH21&lt;&gt;0,申込１!AH21,""),"")</f>
        <v/>
      </c>
      <c r="F89" s="50" t="str">
        <f>申込１!AK21&amp;" "&amp;申込１!AL21</f>
        <v xml:space="preserve"> </v>
      </c>
      <c r="G89" s="50" t="str">
        <f>申込１!AK22&amp;" "&amp;申込１!AL22</f>
        <v xml:space="preserve"> </v>
      </c>
      <c r="H89" s="50">
        <f>申込１!AJ21</f>
        <v>0</v>
      </c>
      <c r="I89" s="50" t="str">
        <f>申込１!AL22</f>
        <v/>
      </c>
      <c r="K89" s="50" t="str">
        <f t="shared" si="19"/>
        <v/>
      </c>
      <c r="L89" s="50" t="str">
        <f t="shared" si="20"/>
        <v/>
      </c>
      <c r="M89" s="50" t="str">
        <f t="shared" si="21"/>
        <v/>
      </c>
      <c r="N89" s="50" t="str">
        <f t="shared" si="22"/>
        <v/>
      </c>
      <c r="O89" s="50" t="str">
        <f t="shared" si="23"/>
        <v/>
      </c>
      <c r="P89" s="50" t="str">
        <f t="shared" si="24"/>
        <v/>
      </c>
      <c r="Q89" s="50" t="str">
        <f t="shared" si="25"/>
        <v/>
      </c>
      <c r="R89" s="50" t="str">
        <f t="shared" si="26"/>
        <v/>
      </c>
      <c r="S89" s="50">
        <f>申込１!AI21</f>
        <v>0</v>
      </c>
      <c r="T89" s="50">
        <f>申込１!AI22</f>
        <v>0</v>
      </c>
      <c r="U89" s="50" t="str">
        <f t="shared" si="27"/>
        <v/>
      </c>
      <c r="V89" s="50">
        <v>89</v>
      </c>
    </row>
    <row r="90" spans="1:22">
      <c r="A90" s="63">
        <v>8</v>
      </c>
      <c r="B90" s="50" t="str">
        <f>IF(S90&lt;&gt;0,申込１!$F$4,"")</f>
        <v/>
      </c>
      <c r="C90" s="50" t="str">
        <f>申込１!AL23</f>
        <v/>
      </c>
      <c r="D90" s="50" t="str">
        <f>IFERROR(IF(申込１!AH23&lt;&gt;0,申込１!AH23,""),"")</f>
        <v/>
      </c>
      <c r="F90" s="50" t="str">
        <f>申込１!AK23&amp;" "&amp;申込１!AL23</f>
        <v xml:space="preserve"> </v>
      </c>
      <c r="G90" s="50" t="str">
        <f>申込１!AK24&amp;" "&amp;申込１!AL24</f>
        <v xml:space="preserve"> </v>
      </c>
      <c r="H90" s="50">
        <f>申込１!AJ23</f>
        <v>0</v>
      </c>
      <c r="I90" s="50" t="str">
        <f>申込１!AL24</f>
        <v/>
      </c>
      <c r="K90" s="50" t="str">
        <f t="shared" si="19"/>
        <v/>
      </c>
      <c r="L90" s="50" t="str">
        <f t="shared" si="20"/>
        <v/>
      </c>
      <c r="M90" s="50" t="str">
        <f t="shared" si="21"/>
        <v/>
      </c>
      <c r="N90" s="50" t="str">
        <f t="shared" si="22"/>
        <v/>
      </c>
      <c r="O90" s="50" t="str">
        <f t="shared" si="23"/>
        <v/>
      </c>
      <c r="P90" s="50" t="str">
        <f t="shared" si="24"/>
        <v/>
      </c>
      <c r="Q90" s="50" t="str">
        <f t="shared" si="25"/>
        <v/>
      </c>
      <c r="R90" s="50" t="str">
        <f t="shared" si="26"/>
        <v/>
      </c>
      <c r="S90" s="50">
        <f>申込１!AI23</f>
        <v>0</v>
      </c>
      <c r="T90" s="50">
        <f>申込１!AI24</f>
        <v>0</v>
      </c>
      <c r="U90" s="50" t="str">
        <f t="shared" si="27"/>
        <v/>
      </c>
      <c r="V90" s="50">
        <v>90</v>
      </c>
    </row>
    <row r="91" spans="1:22">
      <c r="A91" s="63">
        <v>9</v>
      </c>
      <c r="B91" s="50" t="str">
        <f>IF(S91&lt;&gt;0,申込１!$F$4,"")</f>
        <v/>
      </c>
      <c r="C91" s="50" t="str">
        <f>申込１!AL25</f>
        <v/>
      </c>
      <c r="D91" s="50" t="str">
        <f>IFERROR(IF(申込１!AH25&lt;&gt;0,申込１!AH25,""),"")</f>
        <v/>
      </c>
      <c r="F91" s="50" t="str">
        <f>申込１!AK25&amp;" "&amp;申込１!AL25</f>
        <v xml:space="preserve"> </v>
      </c>
      <c r="G91" s="50" t="str">
        <f>申込１!AK26&amp;" "&amp;申込１!AL26</f>
        <v xml:space="preserve"> </v>
      </c>
      <c r="H91" s="50">
        <f>申込１!AJ25</f>
        <v>0</v>
      </c>
      <c r="I91" s="50" t="str">
        <f>申込１!AL26</f>
        <v/>
      </c>
      <c r="K91" s="50" t="str">
        <f t="shared" si="19"/>
        <v/>
      </c>
      <c r="L91" s="50" t="str">
        <f t="shared" si="20"/>
        <v/>
      </c>
      <c r="M91" s="50" t="str">
        <f t="shared" si="21"/>
        <v/>
      </c>
      <c r="N91" s="50" t="str">
        <f t="shared" si="22"/>
        <v/>
      </c>
      <c r="O91" s="50" t="str">
        <f t="shared" si="23"/>
        <v/>
      </c>
      <c r="P91" s="50" t="str">
        <f t="shared" si="24"/>
        <v/>
      </c>
      <c r="Q91" s="50" t="str">
        <f t="shared" si="25"/>
        <v/>
      </c>
      <c r="R91" s="50" t="str">
        <f t="shared" si="26"/>
        <v/>
      </c>
      <c r="S91" s="50">
        <f>申込１!AI25</f>
        <v>0</v>
      </c>
      <c r="T91" s="50">
        <f>申込１!AI26</f>
        <v>0</v>
      </c>
      <c r="U91" s="50" t="str">
        <f t="shared" si="27"/>
        <v/>
      </c>
      <c r="V91" s="50">
        <v>91</v>
      </c>
    </row>
    <row r="92" spans="1:22">
      <c r="A92" s="63">
        <v>10</v>
      </c>
      <c r="B92" s="50" t="str">
        <f>IF(S92&lt;&gt;0,申込１!$F$4,"")</f>
        <v/>
      </c>
      <c r="C92" s="50" t="str">
        <f>申込１!AL27</f>
        <v/>
      </c>
      <c r="D92" s="50" t="str">
        <f>IFERROR(IF(申込１!AH27&lt;&gt;0,申込１!AH27,""),"")</f>
        <v/>
      </c>
      <c r="F92" s="50" t="str">
        <f>申込１!AK27&amp;" "&amp;申込１!AL27</f>
        <v xml:space="preserve"> </v>
      </c>
      <c r="G92" s="50" t="str">
        <f>申込１!AK28&amp;" "&amp;申込１!AL28</f>
        <v xml:space="preserve"> </v>
      </c>
      <c r="H92" s="50">
        <f>申込１!AJ27</f>
        <v>0</v>
      </c>
      <c r="I92" s="50" t="str">
        <f>申込１!AL28</f>
        <v/>
      </c>
      <c r="K92" s="50" t="str">
        <f t="shared" si="19"/>
        <v/>
      </c>
      <c r="L92" s="50" t="str">
        <f t="shared" si="20"/>
        <v/>
      </c>
      <c r="M92" s="50" t="str">
        <f t="shared" si="21"/>
        <v/>
      </c>
      <c r="N92" s="50" t="str">
        <f t="shared" si="22"/>
        <v/>
      </c>
      <c r="O92" s="50" t="str">
        <f t="shared" si="23"/>
        <v/>
      </c>
      <c r="P92" s="50" t="str">
        <f t="shared" si="24"/>
        <v/>
      </c>
      <c r="Q92" s="50" t="str">
        <f t="shared" si="25"/>
        <v/>
      </c>
      <c r="R92" s="50" t="str">
        <f t="shared" si="26"/>
        <v/>
      </c>
      <c r="S92" s="50">
        <f>申込１!AI27</f>
        <v>0</v>
      </c>
      <c r="T92" s="50">
        <f>申込１!AI28</f>
        <v>0</v>
      </c>
      <c r="U92" s="50" t="str">
        <f t="shared" si="27"/>
        <v/>
      </c>
      <c r="V92" s="50">
        <v>92</v>
      </c>
    </row>
    <row r="93" spans="1:22">
      <c r="A93" s="63">
        <v>11</v>
      </c>
      <c r="B93" s="50" t="str">
        <f>IF(S93&lt;&gt;0,申込１!$F$4,"")</f>
        <v/>
      </c>
      <c r="C93" s="50" t="str">
        <f>申込１!AL29</f>
        <v/>
      </c>
      <c r="D93" s="50" t="str">
        <f>IFERROR(IF(申込１!AH29&lt;&gt;0,申込１!AH29,""),"")</f>
        <v/>
      </c>
      <c r="F93" s="50" t="str">
        <f>申込１!AK29&amp;" "&amp;申込１!AL29</f>
        <v xml:space="preserve"> </v>
      </c>
      <c r="G93" s="50" t="str">
        <f>申込１!AK30&amp;" "&amp;申込１!AL30</f>
        <v xml:space="preserve"> </v>
      </c>
      <c r="H93" s="50">
        <f>申込１!AJ29</f>
        <v>0</v>
      </c>
      <c r="I93" s="50" t="str">
        <f>申込１!AL30</f>
        <v/>
      </c>
      <c r="K93" s="50" t="str">
        <f t="shared" si="19"/>
        <v/>
      </c>
      <c r="L93" s="50" t="str">
        <f t="shared" si="20"/>
        <v/>
      </c>
      <c r="M93" s="50" t="str">
        <f t="shared" si="21"/>
        <v/>
      </c>
      <c r="N93" s="50" t="str">
        <f t="shared" si="22"/>
        <v/>
      </c>
      <c r="O93" s="50" t="str">
        <f t="shared" si="23"/>
        <v/>
      </c>
      <c r="P93" s="50" t="str">
        <f t="shared" si="24"/>
        <v/>
      </c>
      <c r="Q93" s="50" t="str">
        <f t="shared" si="25"/>
        <v/>
      </c>
      <c r="R93" s="50" t="str">
        <f t="shared" si="26"/>
        <v/>
      </c>
      <c r="S93" s="50">
        <f>申込１!AI29</f>
        <v>0</v>
      </c>
      <c r="T93" s="50">
        <f>申込１!AI30</f>
        <v>0</v>
      </c>
      <c r="U93" s="50" t="str">
        <f t="shared" si="27"/>
        <v/>
      </c>
      <c r="V93" s="50">
        <v>93</v>
      </c>
    </row>
    <row r="94" spans="1:22">
      <c r="A94" s="63">
        <v>12</v>
      </c>
      <c r="B94" s="50" t="str">
        <f>IF(S94&lt;&gt;0,申込１!$F$4,"")</f>
        <v/>
      </c>
      <c r="C94" s="50" t="str">
        <f>申込１!AL31</f>
        <v/>
      </c>
      <c r="D94" s="50" t="str">
        <f>IFERROR(IF(申込１!AH31&lt;&gt;0,申込１!AH31,""),"")</f>
        <v/>
      </c>
      <c r="F94" s="50" t="str">
        <f>申込１!AK31&amp;" "&amp;申込１!AL31</f>
        <v xml:space="preserve"> </v>
      </c>
      <c r="G94" s="50" t="str">
        <f>申込１!AK32&amp;" "&amp;申込１!AL32</f>
        <v xml:space="preserve"> </v>
      </c>
      <c r="H94" s="50">
        <f>申込１!AJ31</f>
        <v>0</v>
      </c>
      <c r="I94" s="50" t="str">
        <f>申込１!AL32</f>
        <v/>
      </c>
      <c r="K94" s="50" t="str">
        <f t="shared" si="19"/>
        <v/>
      </c>
      <c r="L94" s="50" t="str">
        <f t="shared" si="20"/>
        <v/>
      </c>
      <c r="M94" s="50" t="str">
        <f t="shared" si="21"/>
        <v/>
      </c>
      <c r="N94" s="50" t="str">
        <f t="shared" si="22"/>
        <v/>
      </c>
      <c r="O94" s="50" t="str">
        <f t="shared" si="23"/>
        <v/>
      </c>
      <c r="P94" s="50" t="str">
        <f t="shared" si="24"/>
        <v/>
      </c>
      <c r="Q94" s="50" t="str">
        <f t="shared" si="25"/>
        <v/>
      </c>
      <c r="R94" s="50" t="str">
        <f t="shared" si="26"/>
        <v/>
      </c>
      <c r="S94" s="50">
        <f>申込１!AI31</f>
        <v>0</v>
      </c>
      <c r="T94" s="50">
        <f>申込１!AI32</f>
        <v>0</v>
      </c>
      <c r="U94" s="50" t="str">
        <f t="shared" si="27"/>
        <v/>
      </c>
      <c r="V94" s="50">
        <v>94</v>
      </c>
    </row>
    <row r="95" spans="1:22">
      <c r="A95" s="63">
        <v>13</v>
      </c>
      <c r="B95" s="50" t="str">
        <f>IF(S95&lt;&gt;0,申込１!$F$4,"")</f>
        <v/>
      </c>
      <c r="C95" s="50" t="str">
        <f>申込１!AL33</f>
        <v/>
      </c>
      <c r="D95" s="50" t="str">
        <f>IFERROR(IF(申込１!AH33&lt;&gt;0,申込１!AH33,""),"")</f>
        <v/>
      </c>
      <c r="F95" s="50" t="str">
        <f>申込１!AK33&amp;" "&amp;申込１!AL33</f>
        <v xml:space="preserve"> </v>
      </c>
      <c r="G95" s="50" t="str">
        <f>申込１!AK34&amp;" "&amp;申込１!AL34</f>
        <v xml:space="preserve"> </v>
      </c>
      <c r="H95" s="50">
        <f>申込１!AJ33</f>
        <v>0</v>
      </c>
      <c r="I95" s="50" t="str">
        <f>申込１!AL34</f>
        <v/>
      </c>
      <c r="K95" s="50" t="str">
        <f t="shared" si="19"/>
        <v/>
      </c>
      <c r="L95" s="50" t="str">
        <f t="shared" si="20"/>
        <v/>
      </c>
      <c r="M95" s="50" t="str">
        <f t="shared" si="21"/>
        <v/>
      </c>
      <c r="N95" s="50" t="str">
        <f t="shared" si="22"/>
        <v/>
      </c>
      <c r="O95" s="50" t="str">
        <f t="shared" si="23"/>
        <v/>
      </c>
      <c r="P95" s="50" t="str">
        <f t="shared" si="24"/>
        <v/>
      </c>
      <c r="Q95" s="50" t="str">
        <f t="shared" si="25"/>
        <v/>
      </c>
      <c r="R95" s="50" t="str">
        <f t="shared" si="26"/>
        <v/>
      </c>
      <c r="S95" s="50">
        <f>申込１!AI33</f>
        <v>0</v>
      </c>
      <c r="T95" s="50">
        <f>申込１!AI34</f>
        <v>0</v>
      </c>
      <c r="U95" s="50" t="str">
        <f t="shared" si="27"/>
        <v/>
      </c>
      <c r="V95" s="50">
        <v>95</v>
      </c>
    </row>
    <row r="96" spans="1:22">
      <c r="A96" s="63">
        <v>14</v>
      </c>
      <c r="B96" s="50" t="str">
        <f>IF(S96&lt;&gt;0,申込１!$F$4,"")</f>
        <v/>
      </c>
      <c r="C96" s="50" t="str">
        <f>申込１!AL35</f>
        <v/>
      </c>
      <c r="D96" s="50" t="str">
        <f>IFERROR(IF(申込１!AH35&lt;&gt;0,申込１!AH35,""),"")</f>
        <v/>
      </c>
      <c r="F96" s="50" t="str">
        <f>申込１!AK35&amp;" "&amp;申込１!AL35</f>
        <v xml:space="preserve"> </v>
      </c>
      <c r="G96" s="50" t="str">
        <f>申込１!AK36&amp;" "&amp;申込１!AL36</f>
        <v xml:space="preserve"> </v>
      </c>
      <c r="H96" s="50">
        <f>申込１!AJ35</f>
        <v>0</v>
      </c>
      <c r="I96" s="50" t="str">
        <f>申込１!AL36</f>
        <v/>
      </c>
      <c r="K96" s="50" t="str">
        <f t="shared" si="19"/>
        <v/>
      </c>
      <c r="L96" s="50" t="str">
        <f t="shared" si="20"/>
        <v/>
      </c>
      <c r="M96" s="50" t="str">
        <f t="shared" si="21"/>
        <v/>
      </c>
      <c r="N96" s="50" t="str">
        <f t="shared" si="22"/>
        <v/>
      </c>
      <c r="O96" s="50" t="str">
        <f t="shared" si="23"/>
        <v/>
      </c>
      <c r="P96" s="50" t="str">
        <f t="shared" si="24"/>
        <v/>
      </c>
      <c r="Q96" s="50" t="str">
        <f t="shared" si="25"/>
        <v/>
      </c>
      <c r="R96" s="50" t="str">
        <f t="shared" si="26"/>
        <v/>
      </c>
      <c r="S96" s="50">
        <f>申込１!AI35</f>
        <v>0</v>
      </c>
      <c r="T96" s="50">
        <f>申込１!AI36</f>
        <v>0</v>
      </c>
      <c r="U96" s="50" t="str">
        <f t="shared" si="27"/>
        <v/>
      </c>
      <c r="V96" s="50">
        <v>96</v>
      </c>
    </row>
    <row r="97" spans="1:24">
      <c r="A97" s="63">
        <v>15</v>
      </c>
      <c r="B97" s="50" t="str">
        <f>IF(S97&lt;&gt;0,申込１!$F$4,"")</f>
        <v/>
      </c>
      <c r="C97" s="50" t="str">
        <f>申込１!AL37</f>
        <v/>
      </c>
      <c r="D97" s="50" t="str">
        <f>IFERROR(IF(申込１!AH37&lt;&gt;0,申込１!AH37,""),"")</f>
        <v/>
      </c>
      <c r="F97" s="50" t="str">
        <f>申込１!AK37&amp;" "&amp;申込１!AL37</f>
        <v xml:space="preserve"> </v>
      </c>
      <c r="G97" s="50" t="str">
        <f>申込１!AK38&amp;" "&amp;申込１!AL38</f>
        <v xml:space="preserve"> </v>
      </c>
      <c r="H97" s="50">
        <f>申込１!AJ37</f>
        <v>0</v>
      </c>
      <c r="I97" s="50" t="str">
        <f>申込１!AL38</f>
        <v/>
      </c>
      <c r="K97" s="50" t="str">
        <f t="shared" si="19"/>
        <v/>
      </c>
      <c r="L97" s="50" t="str">
        <f t="shared" si="20"/>
        <v/>
      </c>
      <c r="M97" s="50" t="str">
        <f t="shared" si="21"/>
        <v/>
      </c>
      <c r="N97" s="50" t="str">
        <f t="shared" si="22"/>
        <v/>
      </c>
      <c r="O97" s="50" t="str">
        <f t="shared" si="23"/>
        <v/>
      </c>
      <c r="P97" s="50" t="str">
        <f t="shared" si="24"/>
        <v/>
      </c>
      <c r="Q97" s="50" t="str">
        <f t="shared" si="25"/>
        <v/>
      </c>
      <c r="R97" s="50" t="str">
        <f t="shared" si="26"/>
        <v/>
      </c>
      <c r="S97" s="50">
        <f>申込１!AI37</f>
        <v>0</v>
      </c>
      <c r="T97" s="50">
        <f>申込１!AI38</f>
        <v>0</v>
      </c>
      <c r="U97" s="50" t="str">
        <f t="shared" si="27"/>
        <v/>
      </c>
      <c r="V97" s="50">
        <v>97</v>
      </c>
    </row>
    <row r="98" spans="1:24">
      <c r="A98" s="63">
        <v>16</v>
      </c>
      <c r="B98" s="50" t="str">
        <f>IF(S98&lt;&gt;0,申込１!$F$4,"")</f>
        <v/>
      </c>
      <c r="C98" s="50" t="str">
        <f>申込１!AL39</f>
        <v/>
      </c>
      <c r="D98" s="50" t="str">
        <f>IFERROR(IF(申込１!AH39&lt;&gt;0,申込１!AH39,""),"")</f>
        <v/>
      </c>
      <c r="F98" s="50" t="str">
        <f>申込１!AK39&amp;" "&amp;申込１!AL39</f>
        <v xml:space="preserve"> </v>
      </c>
      <c r="G98" s="50" t="str">
        <f>申込１!AK40&amp;" "&amp;申込１!AL40</f>
        <v xml:space="preserve"> </v>
      </c>
      <c r="H98" s="50">
        <f>申込１!AJ39</f>
        <v>0</v>
      </c>
      <c r="I98" s="50" t="str">
        <f>申込１!AL40</f>
        <v/>
      </c>
      <c r="K98" s="50" t="str">
        <f t="shared" si="19"/>
        <v/>
      </c>
      <c r="L98" s="50" t="str">
        <f t="shared" si="20"/>
        <v/>
      </c>
      <c r="M98" s="50" t="str">
        <f t="shared" si="21"/>
        <v/>
      </c>
      <c r="N98" s="50" t="str">
        <f t="shared" si="22"/>
        <v/>
      </c>
      <c r="O98" s="50" t="str">
        <f t="shared" si="23"/>
        <v/>
      </c>
      <c r="P98" s="50" t="str">
        <f t="shared" si="24"/>
        <v/>
      </c>
      <c r="Q98" s="50" t="str">
        <f t="shared" si="25"/>
        <v/>
      </c>
      <c r="R98" s="50" t="str">
        <f t="shared" si="26"/>
        <v/>
      </c>
      <c r="S98" s="50">
        <f>申込１!AI39</f>
        <v>0</v>
      </c>
      <c r="T98" s="50">
        <f>申込１!AI40</f>
        <v>0</v>
      </c>
      <c r="U98" s="50" t="str">
        <f t="shared" si="27"/>
        <v/>
      </c>
      <c r="V98" s="50">
        <v>98</v>
      </c>
    </row>
    <row r="99" spans="1:24">
      <c r="A99" s="63">
        <v>17</v>
      </c>
      <c r="B99" s="50" t="str">
        <f>IF(S99&lt;&gt;0,申込１!$F$4,"")</f>
        <v/>
      </c>
      <c r="C99" s="50" t="str">
        <f>申込１!AL41</f>
        <v/>
      </c>
      <c r="D99" s="50" t="str">
        <f>IFERROR(IF(申込１!AH41&lt;&gt;0,申込１!AH41,""),"")</f>
        <v/>
      </c>
      <c r="F99" s="50" t="str">
        <f>申込１!AK41&amp;" "&amp;申込１!AL41</f>
        <v xml:space="preserve"> </v>
      </c>
      <c r="G99" s="50" t="str">
        <f>申込１!AK42&amp;" "&amp;申込１!AL42</f>
        <v xml:space="preserve"> </v>
      </c>
      <c r="H99" s="50">
        <f>申込１!AJ41</f>
        <v>0</v>
      </c>
      <c r="I99" s="50" t="str">
        <f>申込１!AL42</f>
        <v/>
      </c>
      <c r="K99" s="50" t="str">
        <f t="shared" si="19"/>
        <v/>
      </c>
      <c r="L99" s="50" t="str">
        <f t="shared" si="20"/>
        <v/>
      </c>
      <c r="M99" s="50" t="str">
        <f t="shared" si="21"/>
        <v/>
      </c>
      <c r="N99" s="50" t="str">
        <f t="shared" si="22"/>
        <v/>
      </c>
      <c r="O99" s="50" t="str">
        <f t="shared" si="23"/>
        <v/>
      </c>
      <c r="P99" s="50" t="str">
        <f t="shared" si="24"/>
        <v/>
      </c>
      <c r="Q99" s="50" t="str">
        <f t="shared" si="25"/>
        <v/>
      </c>
      <c r="R99" s="50" t="str">
        <f t="shared" si="26"/>
        <v/>
      </c>
      <c r="S99" s="50">
        <f>申込１!AI41</f>
        <v>0</v>
      </c>
      <c r="T99" s="50">
        <f>申込１!AI42</f>
        <v>0</v>
      </c>
      <c r="U99" s="50" t="str">
        <f t="shared" si="27"/>
        <v/>
      </c>
      <c r="V99" s="50">
        <v>99</v>
      </c>
    </row>
    <row r="100" spans="1:24">
      <c r="A100" s="63">
        <v>18</v>
      </c>
      <c r="B100" s="50" t="str">
        <f>IF(S100&lt;&gt;0,申込１!$F$4,"")</f>
        <v/>
      </c>
      <c r="C100" s="50" t="str">
        <f>申込１!AL43</f>
        <v/>
      </c>
      <c r="D100" s="50" t="str">
        <f>IFERROR(IF(申込１!AH43&lt;&gt;0,申込１!AH43,""),"")</f>
        <v/>
      </c>
      <c r="F100" s="50" t="str">
        <f>申込１!AK43&amp;" "&amp;申込１!AL43</f>
        <v xml:space="preserve"> </v>
      </c>
      <c r="G100" s="50" t="str">
        <f>申込１!AK44&amp;" "&amp;申込１!AL44</f>
        <v xml:space="preserve"> </v>
      </c>
      <c r="H100" s="50">
        <f>申込１!AJ43</f>
        <v>0</v>
      </c>
      <c r="I100" s="50" t="str">
        <f>申込１!AL44</f>
        <v/>
      </c>
      <c r="K100" s="50" t="str">
        <f t="shared" si="19"/>
        <v/>
      </c>
      <c r="L100" s="50" t="str">
        <f t="shared" si="20"/>
        <v/>
      </c>
      <c r="M100" s="50" t="str">
        <f t="shared" si="21"/>
        <v/>
      </c>
      <c r="N100" s="50" t="str">
        <f t="shared" si="22"/>
        <v/>
      </c>
      <c r="O100" s="50" t="str">
        <f t="shared" si="23"/>
        <v/>
      </c>
      <c r="P100" s="50" t="str">
        <f t="shared" si="24"/>
        <v/>
      </c>
      <c r="Q100" s="50" t="str">
        <f t="shared" si="25"/>
        <v/>
      </c>
      <c r="R100" s="50" t="str">
        <f t="shared" si="26"/>
        <v/>
      </c>
      <c r="S100" s="50">
        <f>申込１!AI43</f>
        <v>0</v>
      </c>
      <c r="T100" s="50">
        <f>申込１!AI44</f>
        <v>0</v>
      </c>
      <c r="U100" s="50" t="str">
        <f t="shared" si="27"/>
        <v/>
      </c>
      <c r="V100" s="50">
        <v>100</v>
      </c>
    </row>
    <row r="101" spans="1:24">
      <c r="A101" s="63">
        <v>19</v>
      </c>
      <c r="B101" s="50" t="str">
        <f>IF(S101&lt;&gt;0,申込１!$F$4,"")</f>
        <v/>
      </c>
      <c r="C101" s="50" t="str">
        <f>申込１!AL45</f>
        <v/>
      </c>
      <c r="D101" s="50" t="str">
        <f>IFERROR(IF(申込１!AH45&lt;&gt;0,申込１!AH45,""),"")</f>
        <v/>
      </c>
      <c r="F101" s="50" t="str">
        <f>申込１!AK45&amp;" "&amp;申込１!AL45</f>
        <v xml:space="preserve"> </v>
      </c>
      <c r="G101" s="50" t="str">
        <f>申込１!AK46&amp;" "&amp;申込１!AL46</f>
        <v xml:space="preserve"> </v>
      </c>
      <c r="H101" s="50">
        <f>申込１!AJ45</f>
        <v>0</v>
      </c>
      <c r="I101" s="50" t="str">
        <f>申込１!AL46</f>
        <v/>
      </c>
      <c r="K101" s="50" t="str">
        <f t="shared" si="19"/>
        <v/>
      </c>
      <c r="L101" s="50" t="str">
        <f t="shared" si="20"/>
        <v/>
      </c>
      <c r="M101" s="50" t="str">
        <f t="shared" si="21"/>
        <v/>
      </c>
      <c r="N101" s="50" t="str">
        <f t="shared" si="22"/>
        <v/>
      </c>
      <c r="O101" s="50" t="str">
        <f t="shared" si="23"/>
        <v/>
      </c>
      <c r="P101" s="50" t="str">
        <f t="shared" si="24"/>
        <v/>
      </c>
      <c r="Q101" s="50" t="str">
        <f t="shared" si="25"/>
        <v/>
      </c>
      <c r="R101" s="50" t="str">
        <f t="shared" si="26"/>
        <v/>
      </c>
      <c r="S101" s="50">
        <f>申込１!AI45</f>
        <v>0</v>
      </c>
      <c r="T101" s="50">
        <f>申込１!AI46</f>
        <v>0</v>
      </c>
      <c r="U101" s="50" t="str">
        <f t="shared" si="27"/>
        <v/>
      </c>
      <c r="V101" s="50">
        <v>101</v>
      </c>
    </row>
    <row r="102" spans="1:24">
      <c r="A102" s="63">
        <v>20</v>
      </c>
      <c r="B102" s="50" t="str">
        <f>IF(S102&lt;&gt;0,申込１!$F$4,"")</f>
        <v/>
      </c>
      <c r="C102" s="50" t="str">
        <f>申込１!AL47</f>
        <v/>
      </c>
      <c r="D102" s="50" t="str">
        <f>IFERROR(IF(申込１!AH47&lt;&gt;0,申込１!AH47,""),"")</f>
        <v/>
      </c>
      <c r="F102" s="50" t="str">
        <f>申込１!AK46&amp;" "&amp;申込１!AL47</f>
        <v xml:space="preserve"> </v>
      </c>
      <c r="G102" s="50" t="str">
        <f>申込１!AK47&amp;" "&amp;申込１!AL48</f>
        <v xml:space="preserve"> </v>
      </c>
      <c r="H102" s="50">
        <f>申込１!AJ47</f>
        <v>0</v>
      </c>
      <c r="I102" s="50" t="str">
        <f>申込１!AL48</f>
        <v/>
      </c>
      <c r="K102" s="50" t="str">
        <f t="shared" si="19"/>
        <v/>
      </c>
      <c r="L102" s="50" t="str">
        <f t="shared" si="20"/>
        <v/>
      </c>
      <c r="M102" s="50" t="str">
        <f t="shared" si="21"/>
        <v/>
      </c>
      <c r="N102" s="50" t="str">
        <f t="shared" si="22"/>
        <v/>
      </c>
      <c r="O102" s="50" t="str">
        <f t="shared" si="23"/>
        <v/>
      </c>
      <c r="P102" s="50" t="str">
        <f t="shared" si="24"/>
        <v/>
      </c>
      <c r="Q102" s="50" t="str">
        <f t="shared" si="25"/>
        <v/>
      </c>
      <c r="R102" s="50" t="str">
        <f t="shared" si="26"/>
        <v/>
      </c>
      <c r="S102" s="50">
        <f>申込１!AI47</f>
        <v>0</v>
      </c>
      <c r="T102" s="50">
        <f>申込１!AI48</f>
        <v>0</v>
      </c>
      <c r="U102" s="50" t="str">
        <f t="shared" si="27"/>
        <v/>
      </c>
      <c r="V102" s="50">
        <v>102</v>
      </c>
    </row>
    <row r="104" spans="1:24" ht="14.25">
      <c r="A104" s="64" t="s">
        <v>141</v>
      </c>
      <c r="B104" s="115" t="s">
        <v>142</v>
      </c>
      <c r="C104" s="115" t="s">
        <v>143</v>
      </c>
      <c r="D104" s="115" t="s">
        <v>144</v>
      </c>
      <c r="E104" s="115" t="s">
        <v>145</v>
      </c>
      <c r="F104" s="115">
        <v>1</v>
      </c>
      <c r="G104" s="115">
        <v>2</v>
      </c>
      <c r="H104" s="115">
        <v>3</v>
      </c>
      <c r="I104" s="115">
        <v>4</v>
      </c>
      <c r="J104" s="115">
        <v>5</v>
      </c>
      <c r="K104" s="115">
        <v>6</v>
      </c>
      <c r="L104" s="115">
        <v>7</v>
      </c>
      <c r="M104" s="115">
        <v>8</v>
      </c>
      <c r="N104" s="70"/>
      <c r="O104" s="70"/>
      <c r="Q104" s="70"/>
      <c r="R104" s="70"/>
      <c r="S104" s="70"/>
      <c r="T104" s="70"/>
      <c r="U104" s="70"/>
      <c r="V104" s="70"/>
      <c r="W104" s="70"/>
      <c r="X104" s="70"/>
    </row>
    <row r="105" spans="1:24">
      <c r="C105" s="50" t="str">
        <f>申込１!AT7</f>
        <v xml:space="preserve">選択して下さい </v>
      </c>
      <c r="D105" s="50" t="str">
        <f>申込１!$F$4</f>
        <v>西宮BD協会</v>
      </c>
      <c r="E105" s="50" t="str">
        <f>申込１!AU7</f>
        <v/>
      </c>
      <c r="F105" s="50" t="str">
        <f>申込１!AT9&amp;" "&amp;申込１!$F$4</f>
        <v xml:space="preserve"> 西宮BD協会</v>
      </c>
      <c r="G105" s="50" t="str">
        <f>申込１!AT10&amp;" "&amp;申込１!$F$4</f>
        <v xml:space="preserve"> 西宮BD協会</v>
      </c>
      <c r="H105" s="50" t="str">
        <f>申込１!AT11&amp;" "&amp;申込１!$F$4</f>
        <v xml:space="preserve"> 西宮BD協会</v>
      </c>
      <c r="I105" s="50" t="str">
        <f>申込１!AT12&amp;" "&amp;申込１!$F$4</f>
        <v xml:space="preserve"> 西宮BD協会</v>
      </c>
      <c r="J105" s="50" t="str">
        <f>申込１!AT13&amp;" "&amp;申込１!$F$4</f>
        <v xml:space="preserve"> 西宮BD協会</v>
      </c>
      <c r="K105" s="50" t="str">
        <f>申込１!AT14&amp;" "&amp;申込１!$F$4</f>
        <v xml:space="preserve"> 西宮BD協会</v>
      </c>
      <c r="L105" s="50" t="str">
        <f>申込１!AT15&amp;" "&amp;申込１!$F$4</f>
        <v xml:space="preserve"> 西宮BD協会</v>
      </c>
      <c r="M105" s="50" t="str">
        <f>申込１!AT16&amp;" "&amp;申込１!$F$4</f>
        <v xml:space="preserve"> 西宮BD協会</v>
      </c>
      <c r="N105" s="155"/>
      <c r="O105" s="155"/>
    </row>
    <row r="106" spans="1:24">
      <c r="C106" s="50" t="str">
        <f>申込１!AT22</f>
        <v xml:space="preserve">選択して下さい </v>
      </c>
      <c r="D106" s="50" t="str">
        <f>申込１!$F$4</f>
        <v>西宮BD協会</v>
      </c>
      <c r="E106" s="50" t="str">
        <f>申込１!AU22</f>
        <v/>
      </c>
      <c r="F106" s="50" t="str">
        <f>申込１!AT24&amp;" "&amp;申込１!$F$4</f>
        <v xml:space="preserve"> 西宮BD協会</v>
      </c>
      <c r="G106" s="50" t="str">
        <f>申込１!AT25&amp;" "&amp;申込１!$F$4</f>
        <v xml:space="preserve"> 西宮BD協会</v>
      </c>
      <c r="H106" s="50" t="str">
        <f>申込１!AT26&amp;" "&amp;申込１!$F$4</f>
        <v xml:space="preserve"> 西宮BD協会</v>
      </c>
      <c r="I106" s="50" t="str">
        <f>申込１!AT27&amp;" "&amp;申込１!$F$4</f>
        <v xml:space="preserve"> 西宮BD協会</v>
      </c>
      <c r="J106" s="50" t="str">
        <f>申込１!AT28&amp;" "&amp;申込１!$F$4</f>
        <v xml:space="preserve"> 西宮BD協会</v>
      </c>
      <c r="K106" s="50" t="str">
        <f>申込１!AT29&amp;" "&amp;申込１!$F$4</f>
        <v xml:space="preserve"> 西宮BD協会</v>
      </c>
      <c r="L106" s="50" t="str">
        <f>申込１!AT30&amp;" "&amp;申込１!$F$4</f>
        <v xml:space="preserve"> 西宮BD協会</v>
      </c>
      <c r="M106" s="50" t="str">
        <f>申込１!AT31&amp;" "&amp;申込１!$F$4</f>
        <v xml:space="preserve"> 西宮BD協会</v>
      </c>
    </row>
    <row r="107" spans="1:24">
      <c r="C107" s="50" t="str">
        <f>申込１!AT38</f>
        <v xml:space="preserve">選択して下さい </v>
      </c>
      <c r="D107" s="50" t="str">
        <f>申込１!$F$4</f>
        <v>西宮BD協会</v>
      </c>
      <c r="E107" s="50" t="str">
        <f>申込１!AU38</f>
        <v/>
      </c>
      <c r="F107" s="50" t="str">
        <f>申込１!AT40&amp;" "&amp;申込１!$F$4</f>
        <v xml:space="preserve"> 西宮BD協会</v>
      </c>
      <c r="G107" s="50" t="str">
        <f>申込１!AT41&amp;" "&amp;申込１!$F$4</f>
        <v xml:space="preserve"> 西宮BD協会</v>
      </c>
      <c r="H107" s="50" t="str">
        <f>申込１!AT42&amp;" "&amp;申込１!$F$4</f>
        <v xml:space="preserve"> 西宮BD協会</v>
      </c>
      <c r="I107" s="50" t="str">
        <f>申込１!AT43&amp;" "&amp;申込１!$F$4</f>
        <v xml:space="preserve"> 西宮BD協会</v>
      </c>
      <c r="J107" s="50" t="str">
        <f>申込１!AT44&amp;" "&amp;申込１!$F$4</f>
        <v xml:space="preserve"> 西宮BD協会</v>
      </c>
      <c r="K107" s="50" t="str">
        <f>申込１!AT45&amp;" "&amp;申込１!$F$4</f>
        <v xml:space="preserve"> 西宮BD協会</v>
      </c>
      <c r="L107" s="50" t="str">
        <f>申込１!AT46&amp;" "&amp;申込１!$F$4</f>
        <v xml:space="preserve"> 西宮BD協会</v>
      </c>
      <c r="M107" s="50" t="str">
        <f>申込１!AT47&amp;" "&amp;申込１!$F$4</f>
        <v xml:space="preserve"> 西宮BD協会</v>
      </c>
    </row>
    <row r="108" spans="1:24">
      <c r="C108" s="50" t="str">
        <f>申込１!AY7</f>
        <v xml:space="preserve">選択してください </v>
      </c>
      <c r="D108" s="50" t="str">
        <f>申込１!$F$4</f>
        <v>西宮BD協会</v>
      </c>
      <c r="E108" s="50" t="str">
        <f>申込１!AZ7</f>
        <v/>
      </c>
      <c r="F108" s="50" t="str">
        <f>申込１!AY9&amp;" "&amp;申込１!$F$4</f>
        <v xml:space="preserve"> 西宮BD協会</v>
      </c>
      <c r="G108" s="50" t="str">
        <f>申込１!AY10&amp;" "&amp;申込１!$F$4</f>
        <v xml:space="preserve"> 西宮BD協会</v>
      </c>
      <c r="H108" s="50" t="str">
        <f>申込１!AY11&amp;" "&amp;申込１!$F$4</f>
        <v xml:space="preserve"> 西宮BD協会</v>
      </c>
      <c r="I108" s="50" t="str">
        <f>申込１!AY12&amp;" "&amp;申込１!$F$4</f>
        <v xml:space="preserve"> 西宮BD協会</v>
      </c>
      <c r="J108" s="50" t="str">
        <f>申込１!AY13&amp;" "&amp;申込１!$F$4</f>
        <v xml:space="preserve"> 西宮BD協会</v>
      </c>
      <c r="K108" s="50" t="str">
        <f>申込１!AY14&amp;" "&amp;申込１!$F$4</f>
        <v xml:space="preserve"> 西宮BD協会</v>
      </c>
      <c r="L108" s="50" t="str">
        <f>申込１!AY15&amp;" "&amp;申込１!$F$4</f>
        <v xml:space="preserve"> 西宮BD協会</v>
      </c>
      <c r="M108" s="50" t="str">
        <f>申込１!AY16&amp;" "&amp;申込１!$F$4</f>
        <v xml:space="preserve"> 西宮BD協会</v>
      </c>
    </row>
    <row r="109" spans="1:24">
      <c r="C109" s="50" t="str">
        <f>申込１!AY22</f>
        <v xml:space="preserve">選択してください </v>
      </c>
      <c r="D109" s="50" t="str">
        <f>申込１!$F$4</f>
        <v>西宮BD協会</v>
      </c>
      <c r="E109" s="50" t="str">
        <f>申込１!AZ22</f>
        <v/>
      </c>
      <c r="F109" s="50" t="str">
        <f>申込１!AY24&amp;" "&amp;申込１!$F$4</f>
        <v xml:space="preserve"> 西宮BD協会</v>
      </c>
      <c r="G109" s="50" t="str">
        <f>申込１!AY25&amp;" "&amp;申込１!$F$4</f>
        <v xml:space="preserve"> 西宮BD協会</v>
      </c>
      <c r="H109" s="50" t="str">
        <f>申込１!AY26&amp;" "&amp;申込１!$F$4</f>
        <v xml:space="preserve"> 西宮BD協会</v>
      </c>
      <c r="I109" s="50" t="str">
        <f>申込１!AY27&amp;" "&amp;申込１!$F$4</f>
        <v xml:space="preserve"> 西宮BD協会</v>
      </c>
      <c r="J109" s="50" t="str">
        <f>申込１!AY28&amp;" "&amp;申込１!$F$4</f>
        <v xml:space="preserve"> 西宮BD協会</v>
      </c>
      <c r="K109" s="50" t="str">
        <f>申込１!AY29&amp;" "&amp;申込１!$F$4</f>
        <v xml:space="preserve"> 西宮BD協会</v>
      </c>
      <c r="L109" s="50" t="str">
        <f>申込１!AY30&amp;" "&amp;申込１!$F$4</f>
        <v xml:space="preserve"> 西宮BD協会</v>
      </c>
      <c r="M109" s="50" t="str">
        <f>申込１!AY31&amp;" "&amp;申込１!$F$4</f>
        <v xml:space="preserve"> 西宮BD協会</v>
      </c>
    </row>
    <row r="110" spans="1:24">
      <c r="C110" s="50" t="str">
        <f>申込１!AY38</f>
        <v xml:space="preserve">選択してください </v>
      </c>
      <c r="D110" s="50" t="str">
        <f>申込１!$F$4</f>
        <v>西宮BD協会</v>
      </c>
      <c r="E110" s="50" t="str">
        <f>申込１!AZ38</f>
        <v/>
      </c>
      <c r="F110" s="50" t="str">
        <f>申込１!AY40&amp;" "&amp;申込１!$F$4</f>
        <v xml:space="preserve"> 西宮BD協会</v>
      </c>
      <c r="G110" s="50" t="str">
        <f>申込１!AY41&amp;" "&amp;申込１!$F$4</f>
        <v xml:space="preserve"> 西宮BD協会</v>
      </c>
      <c r="H110" s="50" t="str">
        <f>申込１!AY42&amp;" "&amp;申込１!$F$4</f>
        <v xml:space="preserve"> 西宮BD協会</v>
      </c>
      <c r="I110" s="50" t="str">
        <f>申込１!AY43&amp;" "&amp;申込１!$F$4</f>
        <v xml:space="preserve"> 西宮BD協会</v>
      </c>
      <c r="J110" s="50" t="str">
        <f>申込１!AY44&amp;" "&amp;申込１!$F$4</f>
        <v xml:space="preserve"> 西宮BD協会</v>
      </c>
      <c r="K110" s="50" t="str">
        <f>申込１!AY45&amp;" "&amp;申込１!$F$4</f>
        <v xml:space="preserve"> 西宮BD協会</v>
      </c>
      <c r="L110" s="50" t="str">
        <f>申込１!AY46&amp;" "&amp;申込１!$F$4</f>
        <v xml:space="preserve"> 西宮BD協会</v>
      </c>
      <c r="M110" s="50" t="str">
        <f>申込１!AY47&amp;" "&amp;申込１!$F$4</f>
        <v xml:space="preserve"> 西宮BD協会</v>
      </c>
    </row>
    <row r="112" spans="1:24">
      <c r="A112" s="63">
        <v>1</v>
      </c>
      <c r="B112" s="51">
        <v>2</v>
      </c>
      <c r="C112" s="51">
        <v>3</v>
      </c>
      <c r="D112" s="51">
        <v>4</v>
      </c>
      <c r="E112" s="51">
        <v>5</v>
      </c>
      <c r="F112" s="51">
        <v>6</v>
      </c>
      <c r="G112" s="51">
        <v>7</v>
      </c>
      <c r="H112" s="51">
        <v>8</v>
      </c>
      <c r="I112" s="51">
        <v>9</v>
      </c>
      <c r="J112" s="51">
        <v>10</v>
      </c>
      <c r="K112" s="51">
        <v>11</v>
      </c>
      <c r="V112" s="50">
        <v>103</v>
      </c>
    </row>
    <row r="113" spans="1:22">
      <c r="A113" s="58" t="s">
        <v>45</v>
      </c>
      <c r="B113" s="52" t="s">
        <v>8</v>
      </c>
      <c r="C113" s="52" t="s">
        <v>6</v>
      </c>
      <c r="D113" s="52" t="s">
        <v>7</v>
      </c>
      <c r="E113" s="52" t="s">
        <v>9</v>
      </c>
      <c r="F113" s="52" t="s">
        <v>10</v>
      </c>
      <c r="G113" s="52" t="s">
        <v>0</v>
      </c>
      <c r="H113" s="52" t="s">
        <v>11</v>
      </c>
      <c r="I113" s="51" t="s">
        <v>39</v>
      </c>
      <c r="J113" s="51" t="s">
        <v>40</v>
      </c>
      <c r="K113" s="52" t="s">
        <v>25</v>
      </c>
      <c r="V113" s="50">
        <v>104</v>
      </c>
    </row>
    <row r="114" spans="1:22">
      <c r="A114" s="63">
        <v>1</v>
      </c>
      <c r="B114" s="50" t="str">
        <f>申込１!C9</f>
        <v>西宮BD協会</v>
      </c>
      <c r="C114" s="50" t="str">
        <f>IF(申込１!D9="","",申込１!D9)</f>
        <v>西宮</v>
      </c>
      <c r="D114" s="50" t="str">
        <f>IF(申込１!E9="","",申込１!E9)</f>
        <v>太郎</v>
      </c>
      <c r="E114" s="50" t="str">
        <f>IF(申込１!F9="","",申込１!F9)</f>
        <v>にしのみや</v>
      </c>
      <c r="F114" s="50" t="str">
        <f>IF(申込１!G9="","",申込１!G9)</f>
        <v>たろう</v>
      </c>
      <c r="G114" s="50" t="str">
        <f>IF(申込１!H9="","",申込１!H9)</f>
        <v>男</v>
      </c>
      <c r="H114" s="50">
        <v>5</v>
      </c>
      <c r="I114" s="50" t="str">
        <f t="shared" ref="I114:I153" si="28">C114&amp;" "&amp;D114</f>
        <v>西宮 太郎</v>
      </c>
      <c r="J114" s="50" t="str">
        <f>E114&amp;" "&amp;F114</f>
        <v>にしのみや たろう</v>
      </c>
      <c r="K114" s="77" t="str">
        <f>IF(申込１!I9="","",申込１!I9)</f>
        <v/>
      </c>
      <c r="V114" s="50">
        <v>105</v>
      </c>
    </row>
    <row r="115" spans="1:22">
      <c r="A115" s="63">
        <v>2</v>
      </c>
      <c r="B115" s="50" t="str">
        <f>申込１!C10</f>
        <v>西宮BD協会</v>
      </c>
      <c r="C115" s="50" t="str">
        <f>IF(申込１!D10="","",申込１!D10)</f>
        <v>今津</v>
      </c>
      <c r="D115" s="50" t="str">
        <f>IF(申込１!E10="","",申込１!E10)</f>
        <v>次郎</v>
      </c>
      <c r="E115" s="50" t="str">
        <f>IF(申込１!F10="","",申込１!F10)</f>
        <v>いまず</v>
      </c>
      <c r="F115" s="50" t="str">
        <f>IF(申込１!G10="","",申込１!G10)</f>
        <v>じろう</v>
      </c>
      <c r="G115" s="50" t="str">
        <f>IF(申込１!H10="","",申込１!H10)</f>
        <v>男</v>
      </c>
      <c r="H115" s="50">
        <v>6</v>
      </c>
      <c r="I115" s="50" t="str">
        <f t="shared" si="28"/>
        <v>今津 次郎</v>
      </c>
      <c r="J115" s="50" t="str">
        <f t="shared" ref="J115:J153" si="29">E115&amp;" "&amp;F115</f>
        <v>いまず じろう</v>
      </c>
      <c r="K115" s="77" t="str">
        <f>IF(申込１!I10="","",申込１!I10)</f>
        <v/>
      </c>
      <c r="V115" s="50">
        <v>106</v>
      </c>
    </row>
    <row r="116" spans="1:22">
      <c r="A116" s="63">
        <v>3</v>
      </c>
      <c r="B116" s="50" t="str">
        <f>申込１!C11</f>
        <v>西宮BD協会</v>
      </c>
      <c r="C116" s="50" t="str">
        <f>IF(申込１!D11="","",申込１!D11)</f>
        <v>夙川</v>
      </c>
      <c r="D116" s="50" t="str">
        <f>IF(申込１!E11="","",申込１!E11)</f>
        <v>三郎</v>
      </c>
      <c r="E116" s="50" t="str">
        <f>IF(申込１!F11="","",申込１!F11)</f>
        <v>しゅくがわ</v>
      </c>
      <c r="F116" s="50" t="str">
        <f>IF(申込１!G11="","",申込１!G11)</f>
        <v>さぶろう</v>
      </c>
      <c r="G116" s="50" t="str">
        <f>IF(申込１!H11="","",申込１!H11)</f>
        <v>男</v>
      </c>
      <c r="I116" s="50" t="str">
        <f t="shared" si="28"/>
        <v>夙川 三郎</v>
      </c>
      <c r="J116" s="50" t="str">
        <f t="shared" si="29"/>
        <v>しゅくがわ さぶろう</v>
      </c>
      <c r="K116" s="77" t="str">
        <f>IF(申込１!I11="","",申込１!I11)</f>
        <v/>
      </c>
      <c r="V116" s="50">
        <v>107</v>
      </c>
    </row>
    <row r="117" spans="1:22">
      <c r="A117" s="63">
        <v>4</v>
      </c>
      <c r="B117" s="50" t="str">
        <f>申込１!C12</f>
        <v>西宮BD協会</v>
      </c>
      <c r="C117" s="50" t="str">
        <f>IF(申込１!D12="","",申込１!D12)</f>
        <v>仁川</v>
      </c>
      <c r="D117" s="50" t="str">
        <f>IF(申込１!E12="","",申込１!E12)</f>
        <v>四郎</v>
      </c>
      <c r="E117" s="50" t="str">
        <f>IF(申込１!F12="","",申込１!F12)</f>
        <v>にがわ</v>
      </c>
      <c r="F117" s="50" t="str">
        <f>IF(申込１!G12="","",申込１!G12)</f>
        <v>しろう</v>
      </c>
      <c r="G117" s="50" t="str">
        <f>IF(申込１!H12="","",申込１!H12)</f>
        <v>男</v>
      </c>
      <c r="I117" s="50" t="str">
        <f t="shared" si="28"/>
        <v>仁川 四郎</v>
      </c>
      <c r="J117" s="50" t="str">
        <f t="shared" si="29"/>
        <v>にがわ しろう</v>
      </c>
      <c r="K117" s="77" t="str">
        <f>IF(申込１!I12="","",申込１!I12)</f>
        <v/>
      </c>
      <c r="V117" s="50">
        <v>108</v>
      </c>
    </row>
    <row r="118" spans="1:22">
      <c r="A118" s="63">
        <v>5</v>
      </c>
      <c r="B118" s="50" t="str">
        <f>申込１!C13</f>
        <v>西宮BD協会</v>
      </c>
      <c r="C118" s="50" t="str">
        <f>IF(申込１!D13="","",申込１!D13)</f>
        <v>西宮</v>
      </c>
      <c r="D118" s="50" t="str">
        <f>IF(申込１!E13="","",申込１!E13)</f>
        <v>花子</v>
      </c>
      <c r="E118" s="50" t="str">
        <f>IF(申込１!F13="","",申込１!F13)</f>
        <v>にしのみや</v>
      </c>
      <c r="F118" s="50" t="str">
        <f>IF(申込１!G13="","",申込１!G13)</f>
        <v>はなこ</v>
      </c>
      <c r="G118" s="50" t="str">
        <f>IF(申込１!H13="","",申込１!H13)</f>
        <v>女</v>
      </c>
      <c r="I118" s="50" t="str">
        <f t="shared" si="28"/>
        <v>西宮 花子</v>
      </c>
      <c r="J118" s="50" t="str">
        <f t="shared" si="29"/>
        <v>にしのみや はなこ</v>
      </c>
      <c r="K118" s="77" t="str">
        <f>IF(申込１!I13="","",申込１!I13)</f>
        <v/>
      </c>
      <c r="V118" s="50">
        <v>109</v>
      </c>
    </row>
    <row r="119" spans="1:22">
      <c r="A119" s="63">
        <v>6</v>
      </c>
      <c r="B119" s="50" t="str">
        <f>申込１!C14</f>
        <v>西宮BD協会</v>
      </c>
      <c r="C119" s="50" t="str">
        <f>IF(申込１!D14="","",申込１!D14)</f>
        <v>今津</v>
      </c>
      <c r="D119" s="50" t="str">
        <f>IF(申込１!E14="","",申込１!E14)</f>
        <v>月子</v>
      </c>
      <c r="E119" s="50" t="str">
        <f>IF(申込１!F14="","",申込１!F14)</f>
        <v>いまず</v>
      </c>
      <c r="F119" s="50" t="str">
        <f>IF(申込１!G14="","",申込１!G14)</f>
        <v>つきこ</v>
      </c>
      <c r="G119" s="50" t="str">
        <f>IF(申込１!H14="","",申込１!H14)</f>
        <v>女</v>
      </c>
      <c r="I119" s="50" t="str">
        <f t="shared" si="28"/>
        <v>今津 月子</v>
      </c>
      <c r="J119" s="50" t="str">
        <f t="shared" si="29"/>
        <v>いまず つきこ</v>
      </c>
      <c r="K119" s="77" t="str">
        <f>IF(申込１!I14="","",申込１!I14)</f>
        <v/>
      </c>
      <c r="V119" s="50">
        <v>110</v>
      </c>
    </row>
    <row r="120" spans="1:22">
      <c r="A120" s="63">
        <v>7</v>
      </c>
      <c r="B120" s="50" t="str">
        <f>申込１!C15</f>
        <v>西宮BD協会</v>
      </c>
      <c r="C120" s="50" t="str">
        <f>IF(申込１!D15="","",申込１!D15)</f>
        <v>夙川</v>
      </c>
      <c r="D120" s="50" t="str">
        <f>IF(申込１!E15="","",申込１!E15)</f>
        <v>雪子</v>
      </c>
      <c r="E120" s="50" t="str">
        <f>IF(申込１!F15="","",申込１!F15)</f>
        <v>しゅくがわ</v>
      </c>
      <c r="F120" s="50" t="str">
        <f>IF(申込１!G15="","",申込１!G15)</f>
        <v>ゆきこ</v>
      </c>
      <c r="G120" s="50" t="str">
        <f>IF(申込１!H15="","",申込１!H15)</f>
        <v>女</v>
      </c>
      <c r="I120" s="50" t="str">
        <f t="shared" si="28"/>
        <v>夙川 雪子</v>
      </c>
      <c r="J120" s="50" t="str">
        <f t="shared" si="29"/>
        <v>しゅくがわ ゆきこ</v>
      </c>
      <c r="K120" s="77" t="str">
        <f>IF(申込１!I15="","",申込１!I15)</f>
        <v/>
      </c>
      <c r="V120" s="50">
        <v>111</v>
      </c>
    </row>
    <row r="121" spans="1:22">
      <c r="A121" s="63">
        <v>8</v>
      </c>
      <c r="B121" s="50" t="str">
        <f>申込１!C16</f>
        <v>西宮BD協会</v>
      </c>
      <c r="C121" s="50" t="str">
        <f>IF(申込１!D16="","",申込１!D16)</f>
        <v>仁川</v>
      </c>
      <c r="D121" s="50" t="str">
        <f>IF(申込１!E16="","",申込１!E16)</f>
        <v>良子</v>
      </c>
      <c r="E121" s="50" t="str">
        <f>IF(申込１!F16="","",申込１!F16)</f>
        <v>にがわ</v>
      </c>
      <c r="F121" s="50" t="str">
        <f>IF(申込１!G16="","",申込１!G16)</f>
        <v>りょうこ</v>
      </c>
      <c r="G121" s="50" t="str">
        <f>IF(申込１!H16="","",申込１!H16)</f>
        <v>女</v>
      </c>
      <c r="I121" s="50" t="str">
        <f t="shared" si="28"/>
        <v>仁川 良子</v>
      </c>
      <c r="J121" s="50" t="str">
        <f t="shared" si="29"/>
        <v>にがわ りょうこ</v>
      </c>
      <c r="K121" s="77" t="str">
        <f>IF(申込１!I16="","",申込１!I16)</f>
        <v/>
      </c>
      <c r="V121" s="50">
        <v>112</v>
      </c>
    </row>
    <row r="122" spans="1:22">
      <c r="A122" s="63">
        <v>9</v>
      </c>
      <c r="B122" s="50" t="str">
        <f>申込１!C17</f>
        <v>ＤＡＮ・ＤＡＮ・ＤＡＮ</v>
      </c>
      <c r="C122" s="50" t="str">
        <f>IF(申込１!D17="","",申込１!D17)</f>
        <v>荒尾</v>
      </c>
      <c r="D122" s="50" t="str">
        <f>IF(申込１!E17="","",申込１!E17)</f>
        <v>直隆</v>
      </c>
      <c r="E122" s="50" t="str">
        <f>IF(申込１!F17="","",申込１!F17)</f>
        <v>あらお</v>
      </c>
      <c r="F122" s="50" t="str">
        <f>IF(申込１!G17="","",申込１!G17)</f>
        <v>なおたか</v>
      </c>
      <c r="G122" s="50" t="str">
        <f>IF(申込１!H17="","",申込１!H17)</f>
        <v>男</v>
      </c>
      <c r="I122" s="50" t="str">
        <f t="shared" si="28"/>
        <v>荒尾 直隆</v>
      </c>
      <c r="J122" s="50" t="str">
        <f t="shared" si="29"/>
        <v>あらお なおたか</v>
      </c>
      <c r="K122" s="77" t="str">
        <f>IF(申込１!I17="","",申込１!I17)</f>
        <v/>
      </c>
      <c r="V122" s="50">
        <v>113</v>
      </c>
    </row>
    <row r="123" spans="1:22">
      <c r="A123" s="63">
        <v>10</v>
      </c>
      <c r="B123" s="50" t="str">
        <f>申込１!C18</f>
        <v>ＤＡＮ・ＤＡＮ・ＤＡＮ</v>
      </c>
      <c r="C123" s="50" t="str">
        <f>IF(申込１!D18="","",申込１!D18)</f>
        <v>飯島</v>
      </c>
      <c r="D123" s="50" t="str">
        <f>IF(申込１!E18="","",申込１!E18)</f>
        <v>陸</v>
      </c>
      <c r="E123" s="50" t="str">
        <f>IF(申込１!F18="","",申込１!F18)</f>
        <v>いいじま</v>
      </c>
      <c r="F123" s="50" t="str">
        <f>IF(申込１!G18="","",申込１!G18)</f>
        <v>りく</v>
      </c>
      <c r="G123" s="50" t="str">
        <f>IF(申込１!H18="","",申込１!H18)</f>
        <v>男</v>
      </c>
      <c r="I123" s="50" t="str">
        <f t="shared" si="28"/>
        <v>飯島 陸</v>
      </c>
      <c r="J123" s="50" t="str">
        <f t="shared" si="29"/>
        <v>いいじま りく</v>
      </c>
      <c r="K123" s="77" t="str">
        <f>IF(申込１!I18="","",申込１!I18)</f>
        <v/>
      </c>
      <c r="V123" s="50">
        <v>114</v>
      </c>
    </row>
    <row r="124" spans="1:22">
      <c r="A124" s="63">
        <v>11</v>
      </c>
      <c r="B124" s="50" t="str">
        <f>申込１!C19</f>
        <v>ＧＯＧＯ</v>
      </c>
      <c r="C124" s="50" t="str">
        <f>IF(申込１!D19="","",申込１!D19)</f>
        <v>青野</v>
      </c>
      <c r="D124" s="50" t="str">
        <f>IF(申込１!E19="","",申込１!E19)</f>
        <v>奈々</v>
      </c>
      <c r="E124" s="50" t="str">
        <f>IF(申込１!F19="","",申込１!F19)</f>
        <v>あおの</v>
      </c>
      <c r="F124" s="50" t="str">
        <f>IF(申込１!G19="","",申込１!G19)</f>
        <v>なな</v>
      </c>
      <c r="G124" s="50" t="str">
        <f>IF(申込１!H19="","",申込１!H19)</f>
        <v>女</v>
      </c>
      <c r="I124" s="50" t="str">
        <f t="shared" si="28"/>
        <v>青野 奈々</v>
      </c>
      <c r="J124" s="50" t="str">
        <f t="shared" si="29"/>
        <v>あおの なな</v>
      </c>
      <c r="K124" s="77" t="str">
        <f>IF(申込１!I19="","",申込１!I19)</f>
        <v/>
      </c>
      <c r="V124" s="50">
        <v>115</v>
      </c>
    </row>
    <row r="125" spans="1:22">
      <c r="A125" s="63">
        <v>12</v>
      </c>
      <c r="B125" s="50" t="str">
        <f>申込１!C20</f>
        <v>ＧＯＧＯ</v>
      </c>
      <c r="C125" s="50" t="str">
        <f>IF(申込１!D20="","",申込１!D20)</f>
        <v>泉</v>
      </c>
      <c r="D125" s="50" t="str">
        <f>IF(申込１!E20="","",申込１!E20)</f>
        <v>花野</v>
      </c>
      <c r="E125" s="50" t="str">
        <f>IF(申込１!F20="","",申込１!F20)</f>
        <v>いずみ</v>
      </c>
      <c r="F125" s="50" t="str">
        <f>IF(申込１!G20="","",申込１!G20)</f>
        <v>はなの</v>
      </c>
      <c r="G125" s="50" t="str">
        <f>IF(申込１!H20="","",申込１!H20)</f>
        <v>女</v>
      </c>
      <c r="I125" s="50" t="str">
        <f t="shared" si="28"/>
        <v>泉 花野</v>
      </c>
      <c r="J125" s="50" t="str">
        <f t="shared" si="29"/>
        <v>いずみ はなの</v>
      </c>
      <c r="K125" s="77" t="str">
        <f>IF(申込１!I20="","",申込１!I20)</f>
        <v/>
      </c>
      <c r="V125" s="50">
        <v>116</v>
      </c>
    </row>
    <row r="126" spans="1:22">
      <c r="A126" s="63">
        <v>13</v>
      </c>
      <c r="B126" s="50" t="str">
        <f>申込１!C21</f>
        <v>ＳＫＹ　ＦＡＬＬ</v>
      </c>
      <c r="C126" s="50" t="str">
        <f>IF(申込１!D21="","",申込１!D21)</f>
        <v>矢坂</v>
      </c>
      <c r="D126" s="50" t="str">
        <f>IF(申込１!E21="","",申込１!E21)</f>
        <v>建人</v>
      </c>
      <c r="E126" s="50" t="str">
        <f>IF(申込１!F21="","",申込１!F21)</f>
        <v>やさか</v>
      </c>
      <c r="F126" s="50" t="str">
        <f>IF(申込１!G21="","",申込１!G21)</f>
        <v>けんと</v>
      </c>
      <c r="G126" s="50" t="str">
        <f>IF(申込１!H21="","",申込１!H21)</f>
        <v>男</v>
      </c>
      <c r="I126" s="50" t="str">
        <f t="shared" si="28"/>
        <v>矢坂 建人</v>
      </c>
      <c r="J126" s="50" t="str">
        <f t="shared" si="29"/>
        <v>やさか けんと</v>
      </c>
      <c r="K126" s="77" t="str">
        <f>IF(申込１!I21="","",申込１!I21)</f>
        <v/>
      </c>
      <c r="V126" s="50">
        <v>117</v>
      </c>
    </row>
    <row r="127" spans="1:22">
      <c r="A127" s="63">
        <v>14</v>
      </c>
      <c r="B127" s="50" t="str">
        <f>申込１!C22</f>
        <v>ＳＫＹ　ＦＡＬＬ</v>
      </c>
      <c r="C127" s="50" t="str">
        <f>IF(申込１!D22="","",申込１!D22)</f>
        <v>荒木</v>
      </c>
      <c r="D127" s="50" t="str">
        <f>IF(申込１!E22="","",申込１!E22)</f>
        <v>英子</v>
      </c>
      <c r="E127" s="50" t="str">
        <f>IF(申込１!F22="","",申込１!F22)</f>
        <v>あらき</v>
      </c>
      <c r="F127" s="50" t="str">
        <f>IF(申込１!G22="","",申込１!G22)</f>
        <v>えいこ</v>
      </c>
      <c r="G127" s="50" t="str">
        <f>IF(申込１!H22="","",申込１!H22)</f>
        <v>女</v>
      </c>
      <c r="I127" s="50" t="str">
        <f t="shared" si="28"/>
        <v>荒木 英子</v>
      </c>
      <c r="J127" s="50" t="str">
        <f t="shared" si="29"/>
        <v>あらき えいこ</v>
      </c>
      <c r="K127" s="77" t="str">
        <f>IF(申込１!I22="","",申込１!I22)</f>
        <v/>
      </c>
      <c r="V127" s="50">
        <v>118</v>
      </c>
    </row>
    <row r="128" spans="1:22">
      <c r="A128" s="63">
        <v>15</v>
      </c>
      <c r="B128" s="50" t="str">
        <f>申込１!C23</f>
        <v>フリー</v>
      </c>
      <c r="C128" s="50" t="str">
        <f>IF(申込１!D23="","",申込１!D23)</f>
        <v>三屋</v>
      </c>
      <c r="D128" s="50" t="str">
        <f>IF(申込１!E23="","",申込１!E23)</f>
        <v>栄太</v>
      </c>
      <c r="E128" s="50" t="str">
        <f>IF(申込１!F23="","",申込１!F23)</f>
        <v>みつや</v>
      </c>
      <c r="F128" s="50" t="str">
        <f>IF(申込１!G23="","",申込１!G23)</f>
        <v>えいた</v>
      </c>
      <c r="G128" s="50" t="str">
        <f>IF(申込１!H23="","",申込１!H23)</f>
        <v>男</v>
      </c>
      <c r="I128" s="50" t="str">
        <f t="shared" si="28"/>
        <v>三屋 栄太</v>
      </c>
      <c r="J128" s="50" t="str">
        <f t="shared" si="29"/>
        <v>みつや えいた</v>
      </c>
      <c r="K128" s="77" t="str">
        <f>IF(申込１!I23="","",申込１!I23)</f>
        <v/>
      </c>
      <c r="V128" s="50">
        <v>119</v>
      </c>
    </row>
    <row r="129" spans="1:22">
      <c r="A129" s="63">
        <v>16</v>
      </c>
      <c r="B129" s="50" t="str">
        <f>申込１!C24</f>
        <v>フリー</v>
      </c>
      <c r="C129" s="50" t="str">
        <f>IF(申込１!D24="","",申込１!D24)</f>
        <v>宮本</v>
      </c>
      <c r="D129" s="50" t="str">
        <f>IF(申込１!E24="","",申込１!E24)</f>
        <v>黄平</v>
      </c>
      <c r="E129" s="50" t="str">
        <f>IF(申込１!F24="","",申込１!F24)</f>
        <v>みやもと</v>
      </c>
      <c r="F129" s="50" t="str">
        <f>IF(申込１!G24="","",申込１!G24)</f>
        <v>こうへい</v>
      </c>
      <c r="G129" s="50" t="str">
        <f>IF(申込１!H24="","",申込１!H24)</f>
        <v>男</v>
      </c>
      <c r="I129" s="50" t="str">
        <f t="shared" si="28"/>
        <v>宮本 黄平</v>
      </c>
      <c r="J129" s="50" t="str">
        <f t="shared" si="29"/>
        <v>みやもと こうへい</v>
      </c>
      <c r="K129" s="77" t="str">
        <f>IF(申込１!I24="","",申込１!I24)</f>
        <v/>
      </c>
      <c r="V129" s="50">
        <v>120</v>
      </c>
    </row>
    <row r="130" spans="1:22">
      <c r="A130" s="63">
        <v>17</v>
      </c>
      <c r="B130" s="50" t="str">
        <f>申込１!C25</f>
        <v>フリー</v>
      </c>
      <c r="C130" s="50" t="str">
        <f>IF(申込１!D25="","",申込１!D25)</f>
        <v>森園</v>
      </c>
      <c r="D130" s="50" t="str">
        <f>IF(申込１!E25="","",申込１!E25)</f>
        <v>幸太郎</v>
      </c>
      <c r="E130" s="50" t="str">
        <f>IF(申込１!F25="","",申込１!F25)</f>
        <v>もりぞの</v>
      </c>
      <c r="F130" s="50" t="str">
        <f>IF(申込１!G25="","",申込１!G25)</f>
        <v>こうたろう</v>
      </c>
      <c r="G130" s="50" t="str">
        <f>IF(申込１!H25="","",申込１!H25)</f>
        <v>男</v>
      </c>
      <c r="I130" s="50" t="str">
        <f t="shared" si="28"/>
        <v>森園 幸太郎</v>
      </c>
      <c r="J130" s="50" t="str">
        <f t="shared" si="29"/>
        <v>もりぞの こうたろう</v>
      </c>
      <c r="K130" s="77" t="str">
        <f>IF(申込１!I25="","",申込１!I25)</f>
        <v/>
      </c>
      <c r="V130" s="50">
        <v>121</v>
      </c>
    </row>
    <row r="131" spans="1:22">
      <c r="A131" s="63">
        <v>18</v>
      </c>
      <c r="B131" s="50" t="str">
        <f>申込１!C26</f>
        <v>フリー</v>
      </c>
      <c r="C131" s="50" t="str">
        <f>IF(申込１!D26="","",申込１!D26)</f>
        <v>森原</v>
      </c>
      <c r="D131" s="50" t="str">
        <f>IF(申込１!E26="","",申込１!E26)</f>
        <v>将史</v>
      </c>
      <c r="E131" s="50" t="str">
        <f>IF(申込１!F26="","",申込１!F26)</f>
        <v>もりはら</v>
      </c>
      <c r="F131" s="50" t="str">
        <f>IF(申込１!G26="","",申込１!G26)</f>
        <v>まさし</v>
      </c>
      <c r="G131" s="50" t="str">
        <f>IF(申込１!H26="","",申込１!H26)</f>
        <v>男</v>
      </c>
      <c r="I131" s="50" t="str">
        <f t="shared" si="28"/>
        <v>森原 将史</v>
      </c>
      <c r="J131" s="50" t="str">
        <f t="shared" si="29"/>
        <v>もりはら まさし</v>
      </c>
      <c r="K131" s="77" t="str">
        <f>IF(申込１!I26="","",申込１!I26)</f>
        <v/>
      </c>
      <c r="V131" s="50">
        <v>122</v>
      </c>
    </row>
    <row r="132" spans="1:22">
      <c r="A132" s="63">
        <v>19</v>
      </c>
      <c r="B132" s="50" t="str">
        <f>申込１!C27</f>
        <v>フリー</v>
      </c>
      <c r="C132" s="50" t="str">
        <f>IF(申込１!D27="","",申込１!D27)</f>
        <v>山内</v>
      </c>
      <c r="D132" s="50" t="str">
        <f>IF(申込１!E27="","",申込１!E27)</f>
        <v>良斗</v>
      </c>
      <c r="E132" s="50" t="str">
        <f>IF(申込１!F27="","",申込１!F27)</f>
        <v>やまうち</v>
      </c>
      <c r="F132" s="50" t="str">
        <f>IF(申込１!G27="","",申込１!G27)</f>
        <v>よしと</v>
      </c>
      <c r="G132" s="50" t="str">
        <f>IF(申込１!H27="","",申込１!H27)</f>
        <v>男</v>
      </c>
      <c r="I132" s="50" t="str">
        <f t="shared" si="28"/>
        <v>山内 良斗</v>
      </c>
      <c r="J132" s="50" t="str">
        <f t="shared" si="29"/>
        <v>やまうち よしと</v>
      </c>
      <c r="K132" s="77" t="str">
        <f>IF(申込１!I27="","",申込１!I27)</f>
        <v/>
      </c>
      <c r="V132" s="50">
        <v>123</v>
      </c>
    </row>
    <row r="133" spans="1:22">
      <c r="A133" s="63">
        <v>20</v>
      </c>
      <c r="B133" s="50" t="str">
        <f>申込１!C28</f>
        <v>フリー</v>
      </c>
      <c r="C133" s="50" t="str">
        <f>IF(申込１!D28="","",申込１!D28)</f>
        <v>吉岡</v>
      </c>
      <c r="D133" s="50" t="str">
        <f>IF(申込１!E28="","",申込１!E28)</f>
        <v>亨二</v>
      </c>
      <c r="E133" s="50" t="str">
        <f>IF(申込１!F28="","",申込１!F28)</f>
        <v>よしおか</v>
      </c>
      <c r="F133" s="50" t="str">
        <f>IF(申込１!G28="","",申込１!G28)</f>
        <v>きょうじ</v>
      </c>
      <c r="G133" s="50" t="str">
        <f>IF(申込１!H28="","",申込１!H28)</f>
        <v>男</v>
      </c>
      <c r="I133" s="50" t="str">
        <f t="shared" si="28"/>
        <v>吉岡 亨二</v>
      </c>
      <c r="J133" s="50" t="str">
        <f t="shared" si="29"/>
        <v>よしおか きょうじ</v>
      </c>
      <c r="K133" s="77" t="str">
        <f>IF(申込１!I28="","",申込１!I28)</f>
        <v/>
      </c>
      <c r="V133" s="50">
        <v>124</v>
      </c>
    </row>
    <row r="134" spans="1:22">
      <c r="A134" s="63">
        <v>21</v>
      </c>
      <c r="B134" s="50" t="str">
        <f>申込１!C29</f>
        <v>クリアー</v>
      </c>
      <c r="C134" s="50" t="str">
        <f>IF(申込１!D29="","",申込１!D29)</f>
        <v>赤尾</v>
      </c>
      <c r="D134" s="50" t="str">
        <f>IF(申込１!E29="","",申込１!E29)</f>
        <v>きよ子</v>
      </c>
      <c r="E134" s="50" t="str">
        <f>IF(申込１!F29="","",申込１!F29)</f>
        <v>あかお</v>
      </c>
      <c r="F134" s="50" t="str">
        <f>IF(申込１!G29="","",申込１!G29)</f>
        <v>きよこ</v>
      </c>
      <c r="G134" s="50" t="str">
        <f>IF(申込１!H29="","",申込１!H29)</f>
        <v>女</v>
      </c>
      <c r="I134" s="50" t="str">
        <f t="shared" si="28"/>
        <v>赤尾 きよ子</v>
      </c>
      <c r="J134" s="50" t="str">
        <f t="shared" si="29"/>
        <v>あかお きよこ</v>
      </c>
      <c r="K134" s="77" t="str">
        <f>IF(申込１!I29="","",申込１!I29)</f>
        <v/>
      </c>
      <c r="V134" s="50">
        <v>125</v>
      </c>
    </row>
    <row r="135" spans="1:22">
      <c r="A135" s="63">
        <v>22</v>
      </c>
      <c r="B135" s="50" t="str">
        <f>申込１!C30</f>
        <v>クリアー</v>
      </c>
      <c r="C135" s="50" t="str">
        <f>IF(申込１!D30="","",申込１!D30)</f>
        <v>北島</v>
      </c>
      <c r="D135" s="50" t="str">
        <f>IF(申込１!E30="","",申込１!E30)</f>
        <v>景子</v>
      </c>
      <c r="E135" s="50" t="str">
        <f>IF(申込１!F30="","",申込１!F30)</f>
        <v>きたじま</v>
      </c>
      <c r="F135" s="50" t="str">
        <f>IF(申込１!G30="","",申込１!G30)</f>
        <v>けいこ</v>
      </c>
      <c r="G135" s="50" t="str">
        <f>IF(申込１!H30="","",申込１!H30)</f>
        <v>女</v>
      </c>
      <c r="I135" s="50" t="str">
        <f t="shared" si="28"/>
        <v>北島 景子</v>
      </c>
      <c r="J135" s="50" t="str">
        <f t="shared" si="29"/>
        <v>きたじま けいこ</v>
      </c>
      <c r="K135" s="77" t="str">
        <f>IF(申込１!I30="","",申込１!I30)</f>
        <v/>
      </c>
      <c r="V135" s="50">
        <v>126</v>
      </c>
    </row>
    <row r="136" spans="1:22">
      <c r="A136" s="63">
        <v>23</v>
      </c>
      <c r="B136" s="50" t="str">
        <f>申込１!C31</f>
        <v>クリアー</v>
      </c>
      <c r="C136" s="50" t="str">
        <f>IF(申込１!D31="","",申込１!D31)</f>
        <v>楠</v>
      </c>
      <c r="D136" s="50" t="str">
        <f>IF(申込１!E31="","",申込１!E31)</f>
        <v>佳七子</v>
      </c>
      <c r="E136" s="50" t="str">
        <f>IF(申込１!F31="","",申込１!F31)</f>
        <v>くすのき</v>
      </c>
      <c r="F136" s="50" t="str">
        <f>IF(申込１!G31="","",申込１!G31)</f>
        <v>かなこ</v>
      </c>
      <c r="G136" s="50" t="str">
        <f>IF(申込１!H31="","",申込１!H31)</f>
        <v>女</v>
      </c>
      <c r="I136" s="50" t="str">
        <f t="shared" si="28"/>
        <v>楠 佳七子</v>
      </c>
      <c r="J136" s="50" t="str">
        <f t="shared" si="29"/>
        <v>くすのき かなこ</v>
      </c>
      <c r="K136" s="77" t="str">
        <f>IF(申込１!I31="","",申込１!I31)</f>
        <v/>
      </c>
      <c r="V136" s="50">
        <v>127</v>
      </c>
    </row>
    <row r="137" spans="1:22">
      <c r="A137" s="63">
        <v>24</v>
      </c>
      <c r="B137" s="50" t="str">
        <f>申込１!C32</f>
        <v>クリアー</v>
      </c>
      <c r="C137" s="50" t="str">
        <f>IF(申込１!D32="","",申込１!D32)</f>
        <v>平田</v>
      </c>
      <c r="D137" s="50" t="str">
        <f>IF(申込１!E32="","",申込１!E32)</f>
        <v>由可里</v>
      </c>
      <c r="E137" s="50" t="str">
        <f>IF(申込１!F32="","",申込１!F32)</f>
        <v>ひらた</v>
      </c>
      <c r="F137" s="50" t="str">
        <f>IF(申込１!G32="","",申込１!G32)</f>
        <v>ゆかり</v>
      </c>
      <c r="G137" s="50" t="str">
        <f>IF(申込１!H32="","",申込１!H32)</f>
        <v>女</v>
      </c>
      <c r="I137" s="50" t="str">
        <f t="shared" si="28"/>
        <v>平田 由可里</v>
      </c>
      <c r="J137" s="50" t="str">
        <f t="shared" si="29"/>
        <v>ひらた ゆかり</v>
      </c>
      <c r="K137" s="77" t="str">
        <f>IF(申込１!I32="","",申込１!I32)</f>
        <v/>
      </c>
      <c r="V137" s="50">
        <v>128</v>
      </c>
    </row>
    <row r="138" spans="1:22">
      <c r="A138" s="63">
        <v>25</v>
      </c>
      <c r="B138" s="50" t="str">
        <f>申込１!C33</f>
        <v>たけのこ</v>
      </c>
      <c r="C138" s="50" t="str">
        <f>IF(申込１!D33="","",申込１!D33)</f>
        <v>樋口</v>
      </c>
      <c r="D138" s="50" t="str">
        <f>IF(申込１!E33="","",申込１!E33)</f>
        <v>裕子</v>
      </c>
      <c r="E138" s="50" t="str">
        <f>IF(申込１!F33="","",申込１!F33)</f>
        <v>ひぐち</v>
      </c>
      <c r="F138" s="50" t="str">
        <f>IF(申込１!G33="","",申込１!G33)</f>
        <v>ゆうこ</v>
      </c>
      <c r="G138" s="50" t="str">
        <f>IF(申込１!H33="","",申込１!H33)</f>
        <v>女</v>
      </c>
      <c r="I138" s="50" t="str">
        <f t="shared" si="28"/>
        <v>樋口 裕子</v>
      </c>
      <c r="J138" s="50" t="str">
        <f t="shared" si="29"/>
        <v>ひぐち ゆうこ</v>
      </c>
      <c r="K138" s="77" t="str">
        <f>IF(申込１!I33="","",申込１!I33)</f>
        <v/>
      </c>
      <c r="V138" s="50">
        <v>129</v>
      </c>
    </row>
    <row r="139" spans="1:22">
      <c r="A139" s="63">
        <v>26</v>
      </c>
      <c r="B139" s="50" t="str">
        <f>申込１!C34</f>
        <v>たけのこ</v>
      </c>
      <c r="C139" s="50" t="str">
        <f>IF(申込１!D34="","",申込１!D34)</f>
        <v>福井</v>
      </c>
      <c r="D139" s="50" t="str">
        <f>IF(申込１!E34="","",申込１!E34)</f>
        <v>幸代</v>
      </c>
      <c r="E139" s="50" t="str">
        <f>IF(申込１!F34="","",申込１!F34)</f>
        <v>ふくい</v>
      </c>
      <c r="F139" s="50" t="str">
        <f>IF(申込１!G34="","",申込１!G34)</f>
        <v>さちよ</v>
      </c>
      <c r="G139" s="50" t="str">
        <f>IF(申込１!H34="","",申込１!H34)</f>
        <v>女</v>
      </c>
      <c r="I139" s="50" t="str">
        <f t="shared" si="28"/>
        <v>福井 幸代</v>
      </c>
      <c r="J139" s="50" t="str">
        <f t="shared" si="29"/>
        <v>ふくい さちよ</v>
      </c>
      <c r="K139" s="77" t="str">
        <f>IF(申込１!I34="","",申込１!I34)</f>
        <v/>
      </c>
      <c r="V139" s="50">
        <v>130</v>
      </c>
    </row>
    <row r="140" spans="1:22">
      <c r="A140" s="63">
        <v>27</v>
      </c>
      <c r="B140" s="50" t="str">
        <f>申込１!C35</f>
        <v>たけのこ</v>
      </c>
      <c r="C140" s="50" t="str">
        <f>IF(申込１!D35="","",申込１!D35)</f>
        <v>筆谷</v>
      </c>
      <c r="D140" s="50" t="str">
        <f>IF(申込１!E35="","",申込１!E35)</f>
        <v>陽子</v>
      </c>
      <c r="E140" s="50" t="str">
        <f>IF(申込１!F35="","",申込１!F35)</f>
        <v>ふでたに</v>
      </c>
      <c r="F140" s="50" t="str">
        <f>IF(申込１!G35="","",申込１!G35)</f>
        <v>ようこ</v>
      </c>
      <c r="G140" s="50" t="str">
        <f>IF(申込１!H35="","",申込１!H35)</f>
        <v>女</v>
      </c>
      <c r="I140" s="50" t="str">
        <f t="shared" si="28"/>
        <v>筆谷 陽子</v>
      </c>
      <c r="J140" s="50" t="str">
        <f t="shared" si="29"/>
        <v>ふでたに ようこ</v>
      </c>
      <c r="K140" s="77" t="str">
        <f>IF(申込１!I35="","",申込１!I35)</f>
        <v/>
      </c>
      <c r="V140" s="50">
        <v>131</v>
      </c>
    </row>
    <row r="141" spans="1:22">
      <c r="A141" s="63">
        <v>28</v>
      </c>
      <c r="B141" s="50" t="str">
        <f>申込１!C36</f>
        <v>たけのこ</v>
      </c>
      <c r="C141" s="50" t="str">
        <f>IF(申込１!D36="","",申込１!D36)</f>
        <v>宮田</v>
      </c>
      <c r="D141" s="50" t="str">
        <f>IF(申込１!E36="","",申込１!E36)</f>
        <v>由美</v>
      </c>
      <c r="E141" s="50" t="str">
        <f>IF(申込１!F36="","",申込１!F36)</f>
        <v>みやた</v>
      </c>
      <c r="F141" s="50" t="str">
        <f>IF(申込１!G36="","",申込１!G36)</f>
        <v>ゆみ</v>
      </c>
      <c r="G141" s="50" t="str">
        <f>IF(申込１!H36="","",申込１!H36)</f>
        <v>女</v>
      </c>
      <c r="I141" s="50" t="str">
        <f t="shared" si="28"/>
        <v>宮田 由美</v>
      </c>
      <c r="J141" s="50" t="str">
        <f t="shared" si="29"/>
        <v>みやた ゆみ</v>
      </c>
      <c r="K141" s="77" t="str">
        <f>IF(申込１!I36="","",申込１!I36)</f>
        <v/>
      </c>
      <c r="V141" s="50">
        <v>132</v>
      </c>
    </row>
    <row r="142" spans="1:22">
      <c r="A142" s="63">
        <v>29</v>
      </c>
      <c r="B142" s="50" t="str">
        <f>申込１!C37</f>
        <v>大手前大学</v>
      </c>
      <c r="C142" s="50" t="str">
        <f>IF(申込１!D37="","",申込１!D37)</f>
        <v>木原</v>
      </c>
      <c r="D142" s="50" t="str">
        <f>IF(申込１!E37="","",申込１!E37)</f>
        <v>友哉</v>
      </c>
      <c r="E142" s="50" t="str">
        <f>IF(申込１!F37="","",申込１!F37)</f>
        <v>きはら</v>
      </c>
      <c r="F142" s="50" t="str">
        <f>IF(申込１!G37="","",申込１!G37)</f>
        <v>ともや</v>
      </c>
      <c r="G142" s="50" t="str">
        <f>IF(申込１!H37="","",申込１!H37)</f>
        <v>男</v>
      </c>
      <c r="I142" s="50" t="str">
        <f t="shared" si="28"/>
        <v>木原 友哉</v>
      </c>
      <c r="J142" s="50" t="str">
        <f t="shared" si="29"/>
        <v>きはら ともや</v>
      </c>
      <c r="K142" s="77" t="str">
        <f>IF(申込１!I37="","",申込１!I37)</f>
        <v/>
      </c>
      <c r="V142" s="50">
        <v>133</v>
      </c>
    </row>
    <row r="143" spans="1:22">
      <c r="A143" s="63">
        <v>30</v>
      </c>
      <c r="B143" s="50" t="str">
        <f>申込１!C38</f>
        <v>大手前大学</v>
      </c>
      <c r="C143" s="50" t="str">
        <f>IF(申込１!D38="","",申込１!D38)</f>
        <v>高田</v>
      </c>
      <c r="D143" s="50" t="str">
        <f>IF(申込１!E38="","",申込１!E38)</f>
        <v>紘寿</v>
      </c>
      <c r="E143" s="50" t="str">
        <f>IF(申込１!F38="","",申込１!F38)</f>
        <v>たかだ</v>
      </c>
      <c r="F143" s="50" t="str">
        <f>IF(申込１!G38="","",申込１!G38)</f>
        <v>ひろとし</v>
      </c>
      <c r="G143" s="50" t="str">
        <f>IF(申込１!H38="","",申込１!H38)</f>
        <v>男</v>
      </c>
      <c r="I143" s="50" t="str">
        <f t="shared" si="28"/>
        <v>高田 紘寿</v>
      </c>
      <c r="J143" s="50" t="str">
        <f t="shared" si="29"/>
        <v>たかだ ひろとし</v>
      </c>
      <c r="K143" s="77" t="str">
        <f>IF(申込１!I38="","",申込１!I38)</f>
        <v/>
      </c>
      <c r="V143" s="50">
        <v>134</v>
      </c>
    </row>
    <row r="144" spans="1:22">
      <c r="A144" s="63">
        <v>31</v>
      </c>
      <c r="B144" s="50" t="str">
        <f>申込１!C39</f>
        <v>大手前大学</v>
      </c>
      <c r="C144" s="50" t="str">
        <f>IF(申込１!D39="","",申込１!D39)</f>
        <v>渡邉</v>
      </c>
      <c r="D144" s="50" t="str">
        <f>IF(申込１!E39="","",申込１!E39)</f>
        <v>健太</v>
      </c>
      <c r="E144" s="50" t="str">
        <f>IF(申込１!F39="","",申込１!F39)</f>
        <v>わたなべ</v>
      </c>
      <c r="F144" s="50" t="str">
        <f>IF(申込１!G39="","",申込１!G39)</f>
        <v>けんた</v>
      </c>
      <c r="G144" s="50" t="str">
        <f>IF(申込１!H39="","",申込１!H39)</f>
        <v>男</v>
      </c>
      <c r="I144" s="50" t="str">
        <f t="shared" si="28"/>
        <v>渡邉 健太</v>
      </c>
      <c r="J144" s="50" t="str">
        <f t="shared" si="29"/>
        <v>わたなべ けんた</v>
      </c>
      <c r="K144" s="77" t="str">
        <f>IF(申込１!I39="","",申込１!I39)</f>
        <v/>
      </c>
      <c r="V144" s="50">
        <v>135</v>
      </c>
    </row>
    <row r="145" spans="1:33">
      <c r="A145" s="63">
        <v>32</v>
      </c>
      <c r="B145" s="50" t="str">
        <f>申込１!C40</f>
        <v>大手前大学</v>
      </c>
      <c r="C145" s="50" t="str">
        <f>IF(申込１!D40="","",申込１!D40)</f>
        <v>嶋谷</v>
      </c>
      <c r="D145" s="50" t="str">
        <f>IF(申込１!E40="","",申込１!E40)</f>
        <v>朱莉</v>
      </c>
      <c r="E145" s="50" t="str">
        <f>IF(申込１!F40="","",申込１!F40)</f>
        <v>しまや</v>
      </c>
      <c r="F145" s="50" t="str">
        <f>IF(申込１!G40="","",申込１!G40)</f>
        <v>あかり</v>
      </c>
      <c r="G145" s="50" t="str">
        <f>IF(申込１!H40="","",申込１!H40)</f>
        <v>女</v>
      </c>
      <c r="I145" s="50" t="str">
        <f t="shared" si="28"/>
        <v>嶋谷 朱莉</v>
      </c>
      <c r="J145" s="50" t="str">
        <f t="shared" si="29"/>
        <v>しまや あかり</v>
      </c>
      <c r="K145" s="77" t="str">
        <f>IF(申込１!I40="","",申込１!I40)</f>
        <v/>
      </c>
      <c r="V145" s="50">
        <v>136</v>
      </c>
    </row>
    <row r="146" spans="1:33">
      <c r="A146" s="63">
        <v>33</v>
      </c>
      <c r="B146" s="50" t="str">
        <f>申込１!C41</f>
        <v>大手前大学</v>
      </c>
      <c r="C146" s="50" t="str">
        <f>IF(申込１!D41="","",申込１!D41)</f>
        <v>高瀬</v>
      </c>
      <c r="D146" s="50" t="str">
        <f>IF(申込１!E41="","",申込１!E41)</f>
        <v>梨沙</v>
      </c>
      <c r="E146" s="50" t="str">
        <f>IF(申込１!F41="","",申込１!F41)</f>
        <v>たかせ</v>
      </c>
      <c r="F146" s="50" t="str">
        <f>IF(申込１!G41="","",申込１!G41)</f>
        <v>りさ</v>
      </c>
      <c r="G146" s="50" t="str">
        <f>IF(申込１!H41="","",申込１!H41)</f>
        <v>女</v>
      </c>
      <c r="I146" s="50" t="str">
        <f t="shared" si="28"/>
        <v>高瀬 梨沙</v>
      </c>
      <c r="J146" s="50" t="str">
        <f t="shared" si="29"/>
        <v>たかせ りさ</v>
      </c>
      <c r="K146" s="77" t="str">
        <f>IF(申込１!I41="","",申込１!I41)</f>
        <v/>
      </c>
      <c r="V146" s="50">
        <v>137</v>
      </c>
    </row>
    <row r="147" spans="1:33">
      <c r="A147" s="63">
        <v>34</v>
      </c>
      <c r="B147" s="50" t="str">
        <f>申込１!C42</f>
        <v>大手前大学</v>
      </c>
      <c r="C147" s="50" t="str">
        <f>IF(申込１!D42="","",申込１!D42)</f>
        <v>宮本</v>
      </c>
      <c r="D147" s="50" t="str">
        <f>IF(申込１!E42="","",申込１!E42)</f>
        <v>乃梨花</v>
      </c>
      <c r="E147" s="50" t="str">
        <f>IF(申込１!F42="","",申込１!F42)</f>
        <v>みやもと</v>
      </c>
      <c r="F147" s="50" t="str">
        <f>IF(申込１!G42="","",申込１!G42)</f>
        <v>のりか</v>
      </c>
      <c r="G147" s="50" t="str">
        <f>IF(申込１!H42="","",申込１!H42)</f>
        <v>女</v>
      </c>
      <c r="I147" s="50" t="str">
        <f t="shared" si="28"/>
        <v>宮本 乃梨花</v>
      </c>
      <c r="J147" s="50" t="str">
        <f t="shared" si="29"/>
        <v>みやもと のりか</v>
      </c>
      <c r="K147" s="77" t="str">
        <f>IF(申込１!I42="","",申込１!I42)</f>
        <v/>
      </c>
      <c r="V147" s="50">
        <v>138</v>
      </c>
    </row>
    <row r="148" spans="1:33">
      <c r="A148" s="63">
        <v>35</v>
      </c>
      <c r="B148" s="50" t="str">
        <f>申込１!C43</f>
        <v/>
      </c>
      <c r="C148" s="50" t="str">
        <f>IF(申込１!D43="","",申込１!D43)</f>
        <v/>
      </c>
      <c r="D148" s="50" t="str">
        <f>IF(申込１!E43="","",申込１!E43)</f>
        <v/>
      </c>
      <c r="E148" s="50" t="str">
        <f>IF(申込１!F43="","",申込１!F43)</f>
        <v/>
      </c>
      <c r="F148" s="50" t="str">
        <f>IF(申込１!G43="","",申込１!G43)</f>
        <v/>
      </c>
      <c r="G148" s="50" t="str">
        <f>IF(申込１!H43="","",申込１!H43)</f>
        <v/>
      </c>
      <c r="I148" s="50" t="str">
        <f t="shared" si="28"/>
        <v xml:space="preserve"> </v>
      </c>
      <c r="J148" s="50" t="str">
        <f t="shared" si="29"/>
        <v xml:space="preserve"> </v>
      </c>
      <c r="K148" s="77" t="str">
        <f>IF(申込１!I43="","",申込１!I43)</f>
        <v/>
      </c>
      <c r="V148" s="50">
        <v>139</v>
      </c>
    </row>
    <row r="149" spans="1:33">
      <c r="A149" s="63">
        <v>36</v>
      </c>
      <c r="B149" s="50" t="str">
        <f>申込１!C44</f>
        <v/>
      </c>
      <c r="C149" s="50" t="str">
        <f>IF(申込１!D44="","",申込１!D44)</f>
        <v/>
      </c>
      <c r="D149" s="50" t="str">
        <f>IF(申込１!E44="","",申込１!E44)</f>
        <v/>
      </c>
      <c r="E149" s="50" t="str">
        <f>IF(申込１!F44="","",申込１!F44)</f>
        <v/>
      </c>
      <c r="F149" s="50" t="str">
        <f>IF(申込１!G44="","",申込１!G44)</f>
        <v/>
      </c>
      <c r="G149" s="50" t="str">
        <f>IF(申込１!H44="","",申込１!H44)</f>
        <v/>
      </c>
      <c r="I149" s="50" t="str">
        <f t="shared" si="28"/>
        <v xml:space="preserve"> </v>
      </c>
      <c r="J149" s="50" t="str">
        <f t="shared" si="29"/>
        <v xml:space="preserve"> </v>
      </c>
      <c r="K149" s="77" t="str">
        <f>IF(申込１!I44="","",申込１!I44)</f>
        <v/>
      </c>
      <c r="V149" s="50">
        <v>140</v>
      </c>
    </row>
    <row r="150" spans="1:33">
      <c r="A150" s="63">
        <v>37</v>
      </c>
      <c r="B150" s="50" t="str">
        <f>申込１!C45</f>
        <v/>
      </c>
      <c r="C150" s="50" t="str">
        <f>IF(申込１!D45="","",申込１!D45)</f>
        <v/>
      </c>
      <c r="D150" s="50" t="str">
        <f>IF(申込１!E45="","",申込１!E45)</f>
        <v/>
      </c>
      <c r="E150" s="50" t="str">
        <f>IF(申込１!F45="","",申込１!F45)</f>
        <v/>
      </c>
      <c r="F150" s="50" t="str">
        <f>IF(申込１!G45="","",申込１!G45)</f>
        <v/>
      </c>
      <c r="G150" s="50" t="str">
        <f>IF(申込１!H45="","",申込１!H45)</f>
        <v/>
      </c>
      <c r="I150" s="50" t="str">
        <f t="shared" si="28"/>
        <v xml:space="preserve"> </v>
      </c>
      <c r="J150" s="50" t="str">
        <f t="shared" si="29"/>
        <v xml:space="preserve"> </v>
      </c>
      <c r="K150" s="77" t="str">
        <f>IF(申込１!I45="","",申込１!I45)</f>
        <v/>
      </c>
      <c r="V150" s="50">
        <v>141</v>
      </c>
    </row>
    <row r="151" spans="1:33">
      <c r="A151" s="63">
        <v>38</v>
      </c>
      <c r="B151" s="50" t="str">
        <f>申込１!C46</f>
        <v/>
      </c>
      <c r="C151" s="50" t="str">
        <f>IF(申込１!D46="","",申込１!D46)</f>
        <v/>
      </c>
      <c r="D151" s="50" t="str">
        <f>IF(申込１!E46="","",申込１!E46)</f>
        <v/>
      </c>
      <c r="E151" s="50" t="str">
        <f>IF(申込１!F46="","",申込１!F46)</f>
        <v/>
      </c>
      <c r="F151" s="50" t="str">
        <f>IF(申込１!G46="","",申込１!G46)</f>
        <v/>
      </c>
      <c r="G151" s="50" t="str">
        <f>IF(申込１!H46="","",申込１!H46)</f>
        <v/>
      </c>
      <c r="I151" s="50" t="str">
        <f t="shared" si="28"/>
        <v xml:space="preserve"> </v>
      </c>
      <c r="J151" s="50" t="str">
        <f t="shared" si="29"/>
        <v xml:space="preserve"> </v>
      </c>
      <c r="K151" s="77" t="str">
        <f>IF(申込１!I46="","",申込１!I46)</f>
        <v/>
      </c>
      <c r="V151" s="50">
        <v>142</v>
      </c>
    </row>
    <row r="152" spans="1:33">
      <c r="A152" s="63">
        <v>39</v>
      </c>
      <c r="B152" s="50" t="str">
        <f>申込１!C47</f>
        <v/>
      </c>
      <c r="C152" s="50" t="str">
        <f>IF(申込１!D47="","",申込１!D47)</f>
        <v/>
      </c>
      <c r="D152" s="50" t="str">
        <f>IF(申込１!E47="","",申込１!E47)</f>
        <v/>
      </c>
      <c r="E152" s="50" t="str">
        <f>IF(申込１!F47="","",申込１!F47)</f>
        <v/>
      </c>
      <c r="F152" s="50" t="str">
        <f>IF(申込１!G47="","",申込１!G47)</f>
        <v/>
      </c>
      <c r="G152" s="50" t="str">
        <f>IF(申込１!H47="","",申込１!H47)</f>
        <v/>
      </c>
      <c r="I152" s="50" t="str">
        <f t="shared" si="28"/>
        <v xml:space="preserve"> </v>
      </c>
      <c r="J152" s="50" t="str">
        <f t="shared" si="29"/>
        <v xml:space="preserve"> </v>
      </c>
      <c r="K152" s="77" t="str">
        <f>IF(申込１!I47="","",申込１!I47)</f>
        <v/>
      </c>
      <c r="V152" s="50">
        <v>143</v>
      </c>
    </row>
    <row r="153" spans="1:33">
      <c r="A153" s="63">
        <v>40</v>
      </c>
      <c r="B153" s="50" t="str">
        <f>申込１!C48</f>
        <v/>
      </c>
      <c r="C153" s="50" t="str">
        <f>IF(申込１!D48="","",申込１!D48)</f>
        <v/>
      </c>
      <c r="D153" s="50" t="str">
        <f>IF(申込１!E48="","",申込１!E48)</f>
        <v/>
      </c>
      <c r="E153" s="50" t="str">
        <f>IF(申込１!F48="","",申込１!F48)</f>
        <v/>
      </c>
      <c r="F153" s="50" t="str">
        <f>IF(申込１!G48="","",申込１!G48)</f>
        <v/>
      </c>
      <c r="G153" s="50" t="str">
        <f>IF(申込１!H48="","",申込１!H48)</f>
        <v/>
      </c>
      <c r="I153" s="50" t="str">
        <f t="shared" si="28"/>
        <v xml:space="preserve"> </v>
      </c>
      <c r="J153" s="50" t="str">
        <f t="shared" si="29"/>
        <v xml:space="preserve"> </v>
      </c>
      <c r="K153" s="77" t="str">
        <f>IF(申込１!I48="","",申込１!I48)</f>
        <v/>
      </c>
      <c r="V153" s="50">
        <v>144</v>
      </c>
    </row>
    <row r="159" spans="1:33">
      <c r="C159" s="50">
        <v>1</v>
      </c>
      <c r="D159" s="50">
        <v>2</v>
      </c>
      <c r="E159" s="50">
        <v>3</v>
      </c>
      <c r="F159" s="50">
        <v>4</v>
      </c>
      <c r="G159" s="50">
        <v>5</v>
      </c>
      <c r="H159" s="50">
        <v>6</v>
      </c>
      <c r="I159" s="50">
        <v>7</v>
      </c>
      <c r="J159" s="50">
        <v>8</v>
      </c>
      <c r="K159" s="50">
        <v>9</v>
      </c>
      <c r="L159" s="50">
        <v>10</v>
      </c>
      <c r="M159" s="50">
        <v>11</v>
      </c>
      <c r="N159" s="50">
        <v>12</v>
      </c>
      <c r="O159" s="50">
        <v>13</v>
      </c>
      <c r="P159" s="50">
        <v>14</v>
      </c>
      <c r="Q159" s="50">
        <v>15</v>
      </c>
      <c r="R159" s="50">
        <v>16</v>
      </c>
      <c r="S159" s="50">
        <v>17</v>
      </c>
      <c r="T159" s="50">
        <v>18</v>
      </c>
      <c r="U159" s="50">
        <v>19</v>
      </c>
      <c r="V159" s="50">
        <v>20</v>
      </c>
      <c r="W159" s="50">
        <v>21</v>
      </c>
      <c r="X159" s="50">
        <v>22</v>
      </c>
      <c r="Y159" s="50">
        <v>23</v>
      </c>
      <c r="Z159" s="50">
        <v>24</v>
      </c>
      <c r="AA159" s="50">
        <v>25</v>
      </c>
      <c r="AB159" s="50">
        <v>26</v>
      </c>
      <c r="AC159" s="50">
        <v>27</v>
      </c>
      <c r="AD159" s="50">
        <v>28</v>
      </c>
      <c r="AE159" s="50">
        <v>29</v>
      </c>
      <c r="AF159" s="50">
        <v>30</v>
      </c>
      <c r="AG159" s="50">
        <v>31</v>
      </c>
    </row>
    <row r="160" spans="1:33">
      <c r="B160" s="50" t="s">
        <v>22</v>
      </c>
      <c r="C160" s="50" t="s">
        <v>3218</v>
      </c>
      <c r="D160" s="50" t="s">
        <v>3219</v>
      </c>
      <c r="E160" s="50" t="s">
        <v>3220</v>
      </c>
      <c r="F160" s="50" t="s">
        <v>3233</v>
      </c>
      <c r="G160" s="50" t="s">
        <v>3221</v>
      </c>
      <c r="H160" s="50" t="s">
        <v>3222</v>
      </c>
      <c r="I160" s="50" t="s">
        <v>3223</v>
      </c>
      <c r="J160" s="50" t="s">
        <v>3234</v>
      </c>
      <c r="L160" s="50" t="s">
        <v>3224</v>
      </c>
      <c r="M160" s="50" t="s">
        <v>3225</v>
      </c>
      <c r="N160" s="50" t="s">
        <v>3226</v>
      </c>
      <c r="O160" s="50" t="s">
        <v>3236</v>
      </c>
      <c r="P160" s="50" t="s">
        <v>3227</v>
      </c>
      <c r="Q160" s="50" t="s">
        <v>3228</v>
      </c>
      <c r="R160" s="50" t="s">
        <v>3229</v>
      </c>
      <c r="S160" s="50" t="s">
        <v>3235</v>
      </c>
      <c r="T160" s="50" t="s">
        <v>3230</v>
      </c>
      <c r="U160" s="50" t="s">
        <v>3231</v>
      </c>
      <c r="V160" s="50" t="s">
        <v>3232</v>
      </c>
      <c r="W160" s="50" t="s">
        <v>3237</v>
      </c>
      <c r="X160" s="50" t="s">
        <v>3215</v>
      </c>
      <c r="Y160" s="50" t="s">
        <v>3238</v>
      </c>
      <c r="Z160" s="50" t="s">
        <v>29</v>
      </c>
      <c r="AA160" s="50" t="s">
        <v>139</v>
      </c>
      <c r="AB160" s="50" t="s">
        <v>140</v>
      </c>
      <c r="AC160" s="50" t="s">
        <v>3243</v>
      </c>
      <c r="AD160" s="50" t="s">
        <v>69</v>
      </c>
      <c r="AE160" s="50" t="s">
        <v>70</v>
      </c>
      <c r="AF160" s="50" t="s">
        <v>71</v>
      </c>
      <c r="AG160" s="50" t="s">
        <v>73</v>
      </c>
    </row>
    <row r="161" spans="1:33">
      <c r="A161" s="63">
        <v>1</v>
      </c>
      <c r="B161" s="50" t="s">
        <v>23</v>
      </c>
      <c r="C161" s="50">
        <f>申込１!BE6</f>
        <v>0</v>
      </c>
      <c r="D161" s="50">
        <f>申込１!BE7</f>
        <v>0</v>
      </c>
      <c r="E161" s="50">
        <f>申込１!BE8</f>
        <v>0</v>
      </c>
      <c r="F161" s="50">
        <f>申込１!BE9</f>
        <v>0</v>
      </c>
      <c r="G161" s="50">
        <f>申込１!BE10</f>
        <v>0</v>
      </c>
      <c r="H161" s="50">
        <f>申込１!BE11</f>
        <v>0</v>
      </c>
      <c r="I161" s="50">
        <f>申込１!BE12</f>
        <v>0</v>
      </c>
      <c r="J161" s="50">
        <f>申込１!BE13</f>
        <v>0</v>
      </c>
      <c r="K161" s="50">
        <f>申込１!BE14</f>
        <v>0</v>
      </c>
      <c r="L161" s="50">
        <f>申込１!BE15</f>
        <v>0</v>
      </c>
      <c r="M161" s="50">
        <f>申込１!BE16</f>
        <v>0</v>
      </c>
      <c r="N161" s="50">
        <f>申込１!BE17</f>
        <v>0</v>
      </c>
      <c r="O161" s="50">
        <f>申込１!BE18</f>
        <v>0</v>
      </c>
      <c r="P161" s="50">
        <f>申込１!BE19</f>
        <v>0</v>
      </c>
      <c r="Q161" s="50">
        <f>申込１!BE20</f>
        <v>0</v>
      </c>
      <c r="R161" s="50">
        <f>申込１!BE21</f>
        <v>0</v>
      </c>
      <c r="S161" s="50">
        <f>申込１!BE22</f>
        <v>0</v>
      </c>
      <c r="T161" s="50">
        <f>申込１!BE23</f>
        <v>0</v>
      </c>
      <c r="U161" s="50">
        <f>申込１!BE24</f>
        <v>0</v>
      </c>
      <c r="V161" s="50">
        <f>申込１!BE25</f>
        <v>0</v>
      </c>
      <c r="W161" s="50">
        <f>申込１!BE26</f>
        <v>0</v>
      </c>
      <c r="X161" s="50">
        <f>申込１!BE27</f>
        <v>0</v>
      </c>
      <c r="Y161" s="50">
        <f>申込１!BE28</f>
        <v>0</v>
      </c>
      <c r="Z161" s="185">
        <f>申込１!BF29</f>
        <v>0</v>
      </c>
      <c r="AA161" s="50" t="str">
        <f>申込１!BJ6</f>
        <v>0</v>
      </c>
      <c r="AB161" s="50" t="str">
        <f>申込１!BJ7</f>
        <v>0</v>
      </c>
      <c r="AD161" s="50" t="str">
        <f>申込１!BE30</f>
        <v>西宮BD協会</v>
      </c>
      <c r="AE161" s="50">
        <f>申込１!BE31</f>
        <v>0</v>
      </c>
      <c r="AF161" s="50">
        <f>申込１!BE32</f>
        <v>0</v>
      </c>
      <c r="AG161" s="50" t="str">
        <f>申込１!BE33</f>
        <v>選択してください</v>
      </c>
    </row>
    <row r="162" spans="1:33">
      <c r="A162" s="63">
        <v>2</v>
      </c>
      <c r="B162" s="50" t="s">
        <v>24</v>
      </c>
      <c r="C162" s="185">
        <f>申込１!BF6</f>
        <v>0</v>
      </c>
      <c r="D162" s="185">
        <f>申込１!BF7</f>
        <v>0</v>
      </c>
      <c r="E162" s="185">
        <f>申込１!BF8</f>
        <v>0</v>
      </c>
      <c r="F162" s="185">
        <f>申込１!BF9</f>
        <v>0</v>
      </c>
      <c r="G162" s="185">
        <f>申込１!BF10</f>
        <v>0</v>
      </c>
      <c r="H162" s="185">
        <f>申込１!BF11</f>
        <v>0</v>
      </c>
      <c r="I162" s="185">
        <f>申込１!BF12</f>
        <v>0</v>
      </c>
      <c r="J162" s="185">
        <f>申込１!BF13</f>
        <v>0</v>
      </c>
      <c r="K162" s="185">
        <f>申込１!BF14</f>
        <v>0</v>
      </c>
      <c r="L162" s="185">
        <f>申込１!BF15</f>
        <v>0</v>
      </c>
      <c r="M162" s="185">
        <f>申込１!BF16</f>
        <v>0</v>
      </c>
      <c r="N162" s="185">
        <f>申込１!BF17</f>
        <v>0</v>
      </c>
      <c r="O162" s="185">
        <f>申込１!BF18</f>
        <v>0</v>
      </c>
      <c r="P162" s="185">
        <f>申込１!BF19</f>
        <v>0</v>
      </c>
      <c r="Q162" s="185">
        <f>申込１!BF20</f>
        <v>0</v>
      </c>
      <c r="R162" s="185">
        <f>申込１!BF21</f>
        <v>0</v>
      </c>
      <c r="S162" s="185">
        <f>申込１!BF22</f>
        <v>0</v>
      </c>
      <c r="T162" s="185">
        <f>申込１!BF23</f>
        <v>0</v>
      </c>
      <c r="U162" s="185">
        <f>申込１!BF24</f>
        <v>0</v>
      </c>
      <c r="V162" s="185">
        <f>申込１!BF25</f>
        <v>0</v>
      </c>
      <c r="W162" s="185">
        <f>申込１!BF26</f>
        <v>0</v>
      </c>
      <c r="X162" s="185">
        <f>申込１!BF27</f>
        <v>0</v>
      </c>
      <c r="Z162" s="185">
        <f>申込１!BF29</f>
        <v>0</v>
      </c>
      <c r="AA162" s="185">
        <f>申込１!BK6</f>
        <v>0</v>
      </c>
      <c r="AB162" s="185">
        <f>申込１!BK7</f>
        <v>0</v>
      </c>
      <c r="AC162" s="185">
        <f>申込１!BK8</f>
        <v>0</v>
      </c>
      <c r="AD162" s="50" t="str">
        <f>申込１!BE30</f>
        <v>西宮BD協会</v>
      </c>
    </row>
  </sheetData>
  <sheetProtection sort="0"/>
  <sortState ref="A43:V102">
    <sortCondition descending="1" ref="U83:U132"/>
    <sortCondition ref="D83:D132"/>
    <sortCondition ref="H83:H132"/>
  </sortState>
  <customSheetViews>
    <customSheetView guid="{4EAC653A-9D88-4D70-A75C-EFB4EA9B306F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1"/>
    </customSheetView>
    <customSheetView guid="{8C013384-B3A3-4BA1-9FB7-E1F9CD77BBB2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2"/>
    </customSheetView>
    <customSheetView guid="{190C3094-A738-4124-8874-74F158CE3F76}" scale="106" topLeftCell="I1">
      <selection activeCell="V2" sqref="V2"/>
      <pageMargins left="0.7" right="0.7" top="0.75" bottom="0.75" header="0.3" footer="0.3"/>
      <pageSetup paperSize="9" orientation="portrait" horizontalDpi="4294967293" verticalDpi="0" r:id="rId3"/>
    </customSheetView>
  </customSheetViews>
  <phoneticPr fontId="1"/>
  <pageMargins left="0.7" right="0.7" top="0.75" bottom="0.75" header="0.3" footer="0.3"/>
  <pageSetup paperSize="9" orientation="portrait" horizontalDpi="4294967293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71"/>
  <sheetViews>
    <sheetView topLeftCell="A1144" workbookViewId="0">
      <selection activeCell="A1159" sqref="A1159:E1164"/>
    </sheetView>
  </sheetViews>
  <sheetFormatPr defaultRowHeight="13.5"/>
  <cols>
    <col min="1" max="1" width="8.25" customWidth="1"/>
    <col min="2" max="2" width="7.125" customWidth="1"/>
    <col min="3" max="3" width="13" bestFit="1" customWidth="1"/>
    <col min="4" max="4" width="14.375" bestFit="1" customWidth="1"/>
    <col min="5" max="5" width="3.375" customWidth="1"/>
    <col min="8" max="8" width="19.25" bestFit="1" customWidth="1"/>
  </cols>
  <sheetData>
    <row r="1" spans="1:8">
      <c r="A1" t="s">
        <v>6</v>
      </c>
      <c r="B1" t="s">
        <v>7</v>
      </c>
      <c r="C1" t="s">
        <v>9</v>
      </c>
      <c r="D1" t="s">
        <v>10</v>
      </c>
      <c r="E1" t="s">
        <v>0</v>
      </c>
      <c r="F1" t="s">
        <v>51</v>
      </c>
      <c r="H1" t="s">
        <v>3179</v>
      </c>
    </row>
    <row r="2" spans="1:8">
      <c r="A2" t="s">
        <v>3182</v>
      </c>
      <c r="B2" t="s">
        <v>3183</v>
      </c>
      <c r="C2" t="s">
        <v>3194</v>
      </c>
      <c r="D2" t="s">
        <v>3198</v>
      </c>
      <c r="E2" t="s">
        <v>162</v>
      </c>
      <c r="H2" t="s">
        <v>3181</v>
      </c>
    </row>
    <row r="3" spans="1:8">
      <c r="A3" t="s">
        <v>3191</v>
      </c>
      <c r="B3" t="s">
        <v>3184</v>
      </c>
      <c r="C3" t="s">
        <v>3195</v>
      </c>
      <c r="D3" t="s">
        <v>3199</v>
      </c>
      <c r="E3" t="s">
        <v>162</v>
      </c>
      <c r="H3" t="s">
        <v>3181</v>
      </c>
    </row>
    <row r="4" spans="1:8">
      <c r="A4" t="s">
        <v>3192</v>
      </c>
      <c r="B4" t="s">
        <v>3185</v>
      </c>
      <c r="C4" t="s">
        <v>3196</v>
      </c>
      <c r="D4" t="s">
        <v>3200</v>
      </c>
      <c r="E4" t="s">
        <v>162</v>
      </c>
      <c r="H4" t="s">
        <v>3181</v>
      </c>
    </row>
    <row r="5" spans="1:8">
      <c r="A5" t="s">
        <v>3193</v>
      </c>
      <c r="B5" t="s">
        <v>3186</v>
      </c>
      <c r="C5" t="s">
        <v>3197</v>
      </c>
      <c r="D5" t="s">
        <v>3201</v>
      </c>
      <c r="E5" t="s">
        <v>162</v>
      </c>
      <c r="H5" t="s">
        <v>3181</v>
      </c>
    </row>
    <row r="6" spans="1:8">
      <c r="A6" t="s">
        <v>3182</v>
      </c>
      <c r="B6" t="s">
        <v>3187</v>
      </c>
      <c r="C6" t="s">
        <v>3194</v>
      </c>
      <c r="D6" t="s">
        <v>3202</v>
      </c>
      <c r="E6" t="s">
        <v>3206</v>
      </c>
      <c r="H6" t="s">
        <v>3181</v>
      </c>
    </row>
    <row r="7" spans="1:8">
      <c r="A7" t="s">
        <v>3191</v>
      </c>
      <c r="B7" t="s">
        <v>3188</v>
      </c>
      <c r="C7" t="s">
        <v>3195</v>
      </c>
      <c r="D7" t="s">
        <v>3203</v>
      </c>
      <c r="E7" t="s">
        <v>3206</v>
      </c>
      <c r="H7" t="s">
        <v>3181</v>
      </c>
    </row>
    <row r="8" spans="1:8">
      <c r="A8" t="s">
        <v>3192</v>
      </c>
      <c r="B8" t="s">
        <v>3189</v>
      </c>
      <c r="C8" t="s">
        <v>3196</v>
      </c>
      <c r="D8" t="s">
        <v>3204</v>
      </c>
      <c r="E8" t="s">
        <v>3206</v>
      </c>
      <c r="H8" t="s">
        <v>3181</v>
      </c>
    </row>
    <row r="9" spans="1:8">
      <c r="A9" t="s">
        <v>3193</v>
      </c>
      <c r="B9" t="s">
        <v>3190</v>
      </c>
      <c r="C9" t="s">
        <v>3197</v>
      </c>
      <c r="D9" t="s">
        <v>3205</v>
      </c>
      <c r="E9" t="s">
        <v>3206</v>
      </c>
      <c r="H9" t="s">
        <v>3181</v>
      </c>
    </row>
    <row r="10" spans="1:8">
      <c r="A10" t="s">
        <v>158</v>
      </c>
      <c r="B10" t="s">
        <v>159</v>
      </c>
      <c r="C10" t="s">
        <v>160</v>
      </c>
      <c r="D10" t="s">
        <v>161</v>
      </c>
      <c r="E10" t="s">
        <v>162</v>
      </c>
      <c r="H10" t="s">
        <v>83</v>
      </c>
    </row>
    <row r="11" spans="1:8">
      <c r="A11" t="s">
        <v>363</v>
      </c>
      <c r="B11" t="s">
        <v>364</v>
      </c>
      <c r="C11" t="s">
        <v>365</v>
      </c>
      <c r="D11" t="s">
        <v>366</v>
      </c>
      <c r="E11" t="s">
        <v>162</v>
      </c>
      <c r="H11" t="s">
        <v>83</v>
      </c>
    </row>
    <row r="12" spans="1:8">
      <c r="A12" t="s">
        <v>163</v>
      </c>
      <c r="B12" t="s">
        <v>164</v>
      </c>
      <c r="C12" t="s">
        <v>165</v>
      </c>
      <c r="D12" t="s">
        <v>166</v>
      </c>
      <c r="E12" t="s">
        <v>162</v>
      </c>
      <c r="H12" t="s">
        <v>83</v>
      </c>
    </row>
    <row r="13" spans="1:8">
      <c r="A13" t="s">
        <v>167</v>
      </c>
      <c r="B13" t="s">
        <v>168</v>
      </c>
      <c r="C13" t="s">
        <v>169</v>
      </c>
      <c r="D13" t="s">
        <v>170</v>
      </c>
      <c r="E13" t="s">
        <v>162</v>
      </c>
      <c r="H13" t="s">
        <v>83</v>
      </c>
    </row>
    <row r="14" spans="1:8">
      <c r="A14" t="s">
        <v>367</v>
      </c>
      <c r="B14" t="s">
        <v>368</v>
      </c>
      <c r="C14" t="s">
        <v>369</v>
      </c>
      <c r="D14" t="s">
        <v>370</v>
      </c>
      <c r="E14" t="s">
        <v>162</v>
      </c>
      <c r="H14" t="s">
        <v>83</v>
      </c>
    </row>
    <row r="15" spans="1:8">
      <c r="A15" t="s">
        <v>171</v>
      </c>
      <c r="B15" t="s">
        <v>172</v>
      </c>
      <c r="C15" t="s">
        <v>173</v>
      </c>
      <c r="D15" t="s">
        <v>174</v>
      </c>
      <c r="E15" t="s">
        <v>162</v>
      </c>
      <c r="H15" t="s">
        <v>83</v>
      </c>
    </row>
    <row r="16" spans="1:8">
      <c r="A16" t="s">
        <v>175</v>
      </c>
      <c r="B16" t="s">
        <v>176</v>
      </c>
      <c r="C16" t="s">
        <v>177</v>
      </c>
      <c r="D16" t="s">
        <v>178</v>
      </c>
      <c r="E16" t="s">
        <v>162</v>
      </c>
      <c r="H16" t="s">
        <v>83</v>
      </c>
    </row>
    <row r="17" spans="1:8">
      <c r="A17" t="s">
        <v>179</v>
      </c>
      <c r="B17" t="s">
        <v>180</v>
      </c>
      <c r="C17" t="s">
        <v>181</v>
      </c>
      <c r="D17" t="s">
        <v>182</v>
      </c>
      <c r="E17" t="s">
        <v>162</v>
      </c>
      <c r="H17" t="s">
        <v>83</v>
      </c>
    </row>
    <row r="18" spans="1:8">
      <c r="A18" t="s">
        <v>183</v>
      </c>
      <c r="B18" t="s">
        <v>184</v>
      </c>
      <c r="C18" t="s">
        <v>185</v>
      </c>
      <c r="D18" t="s">
        <v>186</v>
      </c>
      <c r="E18" t="s">
        <v>162</v>
      </c>
      <c r="H18" t="s">
        <v>83</v>
      </c>
    </row>
    <row r="19" spans="1:8">
      <c r="A19" t="s">
        <v>187</v>
      </c>
      <c r="B19" t="s">
        <v>188</v>
      </c>
      <c r="C19" t="s">
        <v>189</v>
      </c>
      <c r="D19" t="s">
        <v>190</v>
      </c>
      <c r="E19" t="s">
        <v>162</v>
      </c>
      <c r="H19" t="s">
        <v>83</v>
      </c>
    </row>
    <row r="20" spans="1:8">
      <c r="A20" t="s">
        <v>191</v>
      </c>
      <c r="B20" t="s">
        <v>192</v>
      </c>
      <c r="C20" t="s">
        <v>193</v>
      </c>
      <c r="D20" t="s">
        <v>194</v>
      </c>
      <c r="E20" t="s">
        <v>162</v>
      </c>
      <c r="H20" t="s">
        <v>83</v>
      </c>
    </row>
    <row r="21" spans="1:8">
      <c r="A21" t="s">
        <v>195</v>
      </c>
      <c r="B21" t="s">
        <v>196</v>
      </c>
      <c r="C21" t="s">
        <v>197</v>
      </c>
      <c r="D21" t="s">
        <v>198</v>
      </c>
      <c r="E21" t="s">
        <v>162</v>
      </c>
      <c r="H21" t="s">
        <v>83</v>
      </c>
    </row>
    <row r="22" spans="1:8">
      <c r="A22" t="s">
        <v>199</v>
      </c>
      <c r="B22" t="s">
        <v>200</v>
      </c>
      <c r="C22" t="s">
        <v>201</v>
      </c>
      <c r="D22" t="s">
        <v>202</v>
      </c>
      <c r="E22" t="s">
        <v>162</v>
      </c>
      <c r="H22" t="s">
        <v>83</v>
      </c>
    </row>
    <row r="23" spans="1:8">
      <c r="A23" t="s">
        <v>203</v>
      </c>
      <c r="B23" t="s">
        <v>204</v>
      </c>
      <c r="C23" t="s">
        <v>205</v>
      </c>
      <c r="D23" t="s">
        <v>206</v>
      </c>
      <c r="E23" t="s">
        <v>162</v>
      </c>
      <c r="H23" t="s">
        <v>83</v>
      </c>
    </row>
    <row r="24" spans="1:8">
      <c r="A24" t="s">
        <v>207</v>
      </c>
      <c r="B24" t="s">
        <v>208</v>
      </c>
      <c r="C24" t="s">
        <v>209</v>
      </c>
      <c r="D24" t="s">
        <v>210</v>
      </c>
      <c r="E24" t="s">
        <v>162</v>
      </c>
      <c r="H24" t="s">
        <v>83</v>
      </c>
    </row>
    <row r="25" spans="1:8">
      <c r="A25" t="s">
        <v>207</v>
      </c>
      <c r="B25" t="s">
        <v>211</v>
      </c>
      <c r="C25" t="s">
        <v>209</v>
      </c>
      <c r="D25" t="s">
        <v>212</v>
      </c>
      <c r="E25" t="s">
        <v>162</v>
      </c>
      <c r="H25" t="s">
        <v>83</v>
      </c>
    </row>
    <row r="26" spans="1:8">
      <c r="A26" t="s">
        <v>213</v>
      </c>
      <c r="B26" t="s">
        <v>214</v>
      </c>
      <c r="C26" t="s">
        <v>215</v>
      </c>
      <c r="D26" t="s">
        <v>216</v>
      </c>
      <c r="E26" t="s">
        <v>162</v>
      </c>
      <c r="H26" t="s">
        <v>83</v>
      </c>
    </row>
    <row r="27" spans="1:8">
      <c r="A27" t="s">
        <v>217</v>
      </c>
      <c r="B27" t="s">
        <v>218</v>
      </c>
      <c r="C27" t="s">
        <v>219</v>
      </c>
      <c r="D27" t="s">
        <v>220</v>
      </c>
      <c r="E27" t="s">
        <v>162</v>
      </c>
      <c r="H27" t="s">
        <v>83</v>
      </c>
    </row>
    <row r="28" spans="1:8">
      <c r="A28" t="s">
        <v>221</v>
      </c>
      <c r="B28" t="s">
        <v>222</v>
      </c>
      <c r="C28" t="s">
        <v>223</v>
      </c>
      <c r="D28" t="s">
        <v>224</v>
      </c>
      <c r="E28" t="s">
        <v>162</v>
      </c>
      <c r="H28" t="s">
        <v>83</v>
      </c>
    </row>
    <row r="29" spans="1:8">
      <c r="A29" t="s">
        <v>225</v>
      </c>
      <c r="B29" t="s">
        <v>226</v>
      </c>
      <c r="C29" t="s">
        <v>227</v>
      </c>
      <c r="D29" t="s">
        <v>228</v>
      </c>
      <c r="E29" t="s">
        <v>162</v>
      </c>
      <c r="H29" t="s">
        <v>83</v>
      </c>
    </row>
    <row r="30" spans="1:8">
      <c r="A30" t="s">
        <v>229</v>
      </c>
      <c r="B30" t="s">
        <v>230</v>
      </c>
      <c r="C30" t="s">
        <v>231</v>
      </c>
      <c r="D30" t="s">
        <v>232</v>
      </c>
      <c r="E30" t="s">
        <v>162</v>
      </c>
      <c r="H30" t="s">
        <v>83</v>
      </c>
    </row>
    <row r="31" spans="1:8">
      <c r="A31" t="s">
        <v>233</v>
      </c>
      <c r="B31" t="s">
        <v>234</v>
      </c>
      <c r="C31" t="s">
        <v>235</v>
      </c>
      <c r="D31" t="s">
        <v>236</v>
      </c>
      <c r="E31" t="s">
        <v>162</v>
      </c>
      <c r="H31" t="s">
        <v>83</v>
      </c>
    </row>
    <row r="32" spans="1:8">
      <c r="A32" t="s">
        <v>237</v>
      </c>
      <c r="B32" t="s">
        <v>238</v>
      </c>
      <c r="C32" t="s">
        <v>239</v>
      </c>
      <c r="D32" t="s">
        <v>240</v>
      </c>
      <c r="E32" t="s">
        <v>162</v>
      </c>
      <c r="H32" t="s">
        <v>83</v>
      </c>
    </row>
    <row r="33" spans="1:8">
      <c r="A33" t="s">
        <v>104</v>
      </c>
      <c r="B33" t="s">
        <v>192</v>
      </c>
      <c r="C33" t="s">
        <v>375</v>
      </c>
      <c r="D33" t="s">
        <v>194</v>
      </c>
      <c r="E33" t="s">
        <v>162</v>
      </c>
      <c r="H33" t="s">
        <v>83</v>
      </c>
    </row>
    <row r="34" spans="1:8">
      <c r="A34" t="s">
        <v>241</v>
      </c>
      <c r="B34" t="s">
        <v>242</v>
      </c>
      <c r="C34" t="s">
        <v>243</v>
      </c>
      <c r="D34" t="s">
        <v>244</v>
      </c>
      <c r="E34" t="s">
        <v>162</v>
      </c>
      <c r="H34" t="s">
        <v>83</v>
      </c>
    </row>
    <row r="35" spans="1:8">
      <c r="A35" t="s">
        <v>245</v>
      </c>
      <c r="B35" t="s">
        <v>246</v>
      </c>
      <c r="C35" t="s">
        <v>247</v>
      </c>
      <c r="D35" t="s">
        <v>248</v>
      </c>
      <c r="E35" t="s">
        <v>162</v>
      </c>
      <c r="H35" t="s">
        <v>83</v>
      </c>
    </row>
    <row r="36" spans="1:8">
      <c r="A36" t="s">
        <v>249</v>
      </c>
      <c r="B36" t="s">
        <v>250</v>
      </c>
      <c r="C36" t="s">
        <v>251</v>
      </c>
      <c r="D36" t="s">
        <v>252</v>
      </c>
      <c r="E36" t="s">
        <v>162</v>
      </c>
      <c r="H36" t="s">
        <v>83</v>
      </c>
    </row>
    <row r="37" spans="1:8">
      <c r="A37" t="s">
        <v>324</v>
      </c>
      <c r="B37" t="s">
        <v>376</v>
      </c>
      <c r="C37" t="s">
        <v>326</v>
      </c>
      <c r="D37" t="s">
        <v>377</v>
      </c>
      <c r="E37" t="s">
        <v>162</v>
      </c>
      <c r="H37" t="s">
        <v>83</v>
      </c>
    </row>
    <row r="38" spans="1:8">
      <c r="A38" t="s">
        <v>253</v>
      </c>
      <c r="B38" t="s">
        <v>254</v>
      </c>
      <c r="C38" t="s">
        <v>255</v>
      </c>
      <c r="D38" t="s">
        <v>256</v>
      </c>
      <c r="E38" t="s">
        <v>162</v>
      </c>
      <c r="H38" t="s">
        <v>83</v>
      </c>
    </row>
    <row r="39" spans="1:8">
      <c r="A39" t="s">
        <v>257</v>
      </c>
      <c r="B39" t="s">
        <v>258</v>
      </c>
      <c r="C39" t="s">
        <v>259</v>
      </c>
      <c r="D39" t="s">
        <v>260</v>
      </c>
      <c r="E39" t="s">
        <v>162</v>
      </c>
      <c r="H39" t="s">
        <v>83</v>
      </c>
    </row>
    <row r="40" spans="1:8">
      <c r="A40" t="s">
        <v>261</v>
      </c>
      <c r="B40" t="s">
        <v>262</v>
      </c>
      <c r="C40" t="s">
        <v>263</v>
      </c>
      <c r="D40" t="s">
        <v>264</v>
      </c>
      <c r="E40" t="s">
        <v>162</v>
      </c>
      <c r="H40" t="s">
        <v>83</v>
      </c>
    </row>
    <row r="41" spans="1:8">
      <c r="A41" t="s">
        <v>381</v>
      </c>
      <c r="B41" t="s">
        <v>382</v>
      </c>
      <c r="C41" t="s">
        <v>383</v>
      </c>
      <c r="D41" t="s">
        <v>384</v>
      </c>
      <c r="E41" t="s">
        <v>162</v>
      </c>
      <c r="H41" t="s">
        <v>83</v>
      </c>
    </row>
    <row r="42" spans="1:8">
      <c r="A42" t="s">
        <v>158</v>
      </c>
      <c r="B42" t="s">
        <v>265</v>
      </c>
      <c r="C42" t="s">
        <v>160</v>
      </c>
      <c r="D42" t="s">
        <v>266</v>
      </c>
      <c r="E42" t="s">
        <v>267</v>
      </c>
      <c r="H42" t="s">
        <v>83</v>
      </c>
    </row>
    <row r="43" spans="1:8">
      <c r="A43" t="s">
        <v>268</v>
      </c>
      <c r="B43" t="s">
        <v>269</v>
      </c>
      <c r="C43" t="s">
        <v>270</v>
      </c>
      <c r="D43" t="s">
        <v>271</v>
      </c>
      <c r="E43" t="s">
        <v>267</v>
      </c>
      <c r="H43" t="s">
        <v>83</v>
      </c>
    </row>
    <row r="44" spans="1:8">
      <c r="A44" t="s">
        <v>163</v>
      </c>
      <c r="B44" t="s">
        <v>272</v>
      </c>
      <c r="C44" t="s">
        <v>165</v>
      </c>
      <c r="D44" t="s">
        <v>273</v>
      </c>
      <c r="E44" t="s">
        <v>267</v>
      </c>
      <c r="H44" t="s">
        <v>83</v>
      </c>
    </row>
    <row r="45" spans="1:8">
      <c r="A45" t="s">
        <v>167</v>
      </c>
      <c r="B45" t="s">
        <v>274</v>
      </c>
      <c r="C45" t="s">
        <v>169</v>
      </c>
      <c r="D45" t="s">
        <v>275</v>
      </c>
      <c r="E45" t="s">
        <v>267</v>
      </c>
      <c r="H45" t="s">
        <v>83</v>
      </c>
    </row>
    <row r="46" spans="1:8">
      <c r="A46" t="s">
        <v>167</v>
      </c>
      <c r="B46" t="s">
        <v>276</v>
      </c>
      <c r="C46" t="s">
        <v>169</v>
      </c>
      <c r="D46" t="s">
        <v>277</v>
      </c>
      <c r="E46" t="s">
        <v>267</v>
      </c>
      <c r="H46" t="s">
        <v>83</v>
      </c>
    </row>
    <row r="47" spans="1:8">
      <c r="A47" t="s">
        <v>278</v>
      </c>
      <c r="B47" t="s">
        <v>279</v>
      </c>
      <c r="C47" t="s">
        <v>280</v>
      </c>
      <c r="D47" t="s">
        <v>281</v>
      </c>
      <c r="E47" t="s">
        <v>267</v>
      </c>
      <c r="H47" t="s">
        <v>83</v>
      </c>
    </row>
    <row r="48" spans="1:8">
      <c r="A48" t="s">
        <v>282</v>
      </c>
      <c r="B48" t="s">
        <v>283</v>
      </c>
      <c r="C48" t="s">
        <v>194</v>
      </c>
      <c r="D48" t="s">
        <v>284</v>
      </c>
      <c r="E48" t="s">
        <v>267</v>
      </c>
      <c r="H48" t="s">
        <v>83</v>
      </c>
    </row>
    <row r="49" spans="1:8">
      <c r="A49" t="s">
        <v>285</v>
      </c>
      <c r="B49" t="s">
        <v>286</v>
      </c>
      <c r="C49" t="s">
        <v>287</v>
      </c>
      <c r="D49" t="s">
        <v>288</v>
      </c>
      <c r="E49" t="s">
        <v>267</v>
      </c>
      <c r="H49" t="s">
        <v>83</v>
      </c>
    </row>
    <row r="50" spans="1:8">
      <c r="A50" t="s">
        <v>289</v>
      </c>
      <c r="B50" t="s">
        <v>290</v>
      </c>
      <c r="C50" t="s">
        <v>291</v>
      </c>
      <c r="D50" t="s">
        <v>292</v>
      </c>
      <c r="E50" t="s">
        <v>267</v>
      </c>
      <c r="H50" t="s">
        <v>83</v>
      </c>
    </row>
    <row r="51" spans="1:8">
      <c r="A51" t="s">
        <v>293</v>
      </c>
      <c r="B51" t="s">
        <v>294</v>
      </c>
      <c r="C51" t="s">
        <v>295</v>
      </c>
      <c r="D51" t="s">
        <v>294</v>
      </c>
      <c r="E51" t="s">
        <v>267</v>
      </c>
      <c r="H51" t="s">
        <v>83</v>
      </c>
    </row>
    <row r="52" spans="1:8">
      <c r="A52" t="s">
        <v>296</v>
      </c>
      <c r="B52" t="s">
        <v>297</v>
      </c>
      <c r="C52" t="s">
        <v>298</v>
      </c>
      <c r="D52" t="s">
        <v>299</v>
      </c>
      <c r="E52" t="s">
        <v>267</v>
      </c>
      <c r="H52" t="s">
        <v>83</v>
      </c>
    </row>
    <row r="53" spans="1:8">
      <c r="A53" t="s">
        <v>213</v>
      </c>
      <c r="B53" t="s">
        <v>300</v>
      </c>
      <c r="C53" t="s">
        <v>215</v>
      </c>
      <c r="D53" t="s">
        <v>301</v>
      </c>
      <c r="E53" t="s">
        <v>267</v>
      </c>
      <c r="H53" t="s">
        <v>83</v>
      </c>
    </row>
    <row r="54" spans="1:8">
      <c r="A54" t="s">
        <v>302</v>
      </c>
      <c r="B54" t="s">
        <v>303</v>
      </c>
      <c r="C54" t="s">
        <v>304</v>
      </c>
      <c r="D54" t="s">
        <v>305</v>
      </c>
      <c r="E54" t="s">
        <v>267</v>
      </c>
      <c r="H54" t="s">
        <v>83</v>
      </c>
    </row>
    <row r="55" spans="1:8">
      <c r="A55" t="s">
        <v>302</v>
      </c>
      <c r="B55" t="s">
        <v>306</v>
      </c>
      <c r="C55" t="s">
        <v>304</v>
      </c>
      <c r="D55" t="s">
        <v>307</v>
      </c>
      <c r="E55" t="s">
        <v>267</v>
      </c>
      <c r="H55" t="s">
        <v>83</v>
      </c>
    </row>
    <row r="56" spans="1:8">
      <c r="A56" t="s">
        <v>308</v>
      </c>
      <c r="B56" t="s">
        <v>309</v>
      </c>
      <c r="C56" t="s">
        <v>310</v>
      </c>
      <c r="D56" t="s">
        <v>311</v>
      </c>
      <c r="E56" t="s">
        <v>267</v>
      </c>
      <c r="H56" t="s">
        <v>83</v>
      </c>
    </row>
    <row r="57" spans="1:8">
      <c r="A57" t="s">
        <v>371</v>
      </c>
      <c r="B57" t="s">
        <v>372</v>
      </c>
      <c r="C57" t="s">
        <v>373</v>
      </c>
      <c r="D57" t="s">
        <v>374</v>
      </c>
      <c r="E57" t="s">
        <v>267</v>
      </c>
      <c r="H57" t="s">
        <v>83</v>
      </c>
    </row>
    <row r="58" spans="1:8">
      <c r="A58" t="s">
        <v>312</v>
      </c>
      <c r="B58" t="s">
        <v>313</v>
      </c>
      <c r="C58" t="s">
        <v>314</v>
      </c>
      <c r="D58" t="s">
        <v>315</v>
      </c>
      <c r="E58" t="s">
        <v>267</v>
      </c>
      <c r="H58" t="s">
        <v>83</v>
      </c>
    </row>
    <row r="59" spans="1:8">
      <c r="A59" t="s">
        <v>316</v>
      </c>
      <c r="B59" t="s">
        <v>317</v>
      </c>
      <c r="C59" t="s">
        <v>318</v>
      </c>
      <c r="D59" t="s">
        <v>319</v>
      </c>
      <c r="E59" t="s">
        <v>267</v>
      </c>
      <c r="H59" t="s">
        <v>83</v>
      </c>
    </row>
    <row r="60" spans="1:8">
      <c r="A60" t="s">
        <v>320</v>
      </c>
      <c r="B60" t="s">
        <v>321</v>
      </c>
      <c r="C60" t="s">
        <v>322</v>
      </c>
      <c r="D60" t="s">
        <v>323</v>
      </c>
      <c r="E60" t="s">
        <v>267</v>
      </c>
      <c r="H60" t="s">
        <v>83</v>
      </c>
    </row>
    <row r="61" spans="1:8">
      <c r="A61" t="s">
        <v>324</v>
      </c>
      <c r="B61" t="s">
        <v>325</v>
      </c>
      <c r="C61" t="s">
        <v>326</v>
      </c>
      <c r="D61" t="s">
        <v>327</v>
      </c>
      <c r="E61" t="s">
        <v>267</v>
      </c>
      <c r="H61" t="s">
        <v>83</v>
      </c>
    </row>
    <row r="62" spans="1:8">
      <c r="A62" t="s">
        <v>328</v>
      </c>
      <c r="B62" t="s">
        <v>329</v>
      </c>
      <c r="C62" t="s">
        <v>330</v>
      </c>
      <c r="D62" t="s">
        <v>331</v>
      </c>
      <c r="E62" t="s">
        <v>267</v>
      </c>
      <c r="H62" t="s">
        <v>83</v>
      </c>
    </row>
    <row r="63" spans="1:8">
      <c r="A63" t="s">
        <v>332</v>
      </c>
      <c r="B63" t="s">
        <v>333</v>
      </c>
      <c r="C63" t="s">
        <v>334</v>
      </c>
      <c r="D63" t="s">
        <v>335</v>
      </c>
      <c r="E63" t="s">
        <v>267</v>
      </c>
      <c r="H63" t="s">
        <v>83</v>
      </c>
    </row>
    <row r="64" spans="1:8">
      <c r="A64" t="s">
        <v>336</v>
      </c>
      <c r="B64" t="s">
        <v>337</v>
      </c>
      <c r="C64" t="s">
        <v>338</v>
      </c>
      <c r="D64" t="s">
        <v>339</v>
      </c>
      <c r="E64" t="s">
        <v>267</v>
      </c>
      <c r="H64" t="s">
        <v>83</v>
      </c>
    </row>
    <row r="65" spans="1:8">
      <c r="A65" t="s">
        <v>340</v>
      </c>
      <c r="B65" t="s">
        <v>341</v>
      </c>
      <c r="C65" t="s">
        <v>342</v>
      </c>
      <c r="D65" t="s">
        <v>343</v>
      </c>
      <c r="E65" t="s">
        <v>267</v>
      </c>
      <c r="H65" t="s">
        <v>83</v>
      </c>
    </row>
    <row r="66" spans="1:8">
      <c r="A66" t="s">
        <v>344</v>
      </c>
      <c r="B66" t="s">
        <v>345</v>
      </c>
      <c r="C66" t="s">
        <v>346</v>
      </c>
      <c r="D66" t="s">
        <v>347</v>
      </c>
      <c r="E66" t="s">
        <v>267</v>
      </c>
      <c r="H66" t="s">
        <v>83</v>
      </c>
    </row>
    <row r="67" spans="1:8">
      <c r="A67" t="s">
        <v>378</v>
      </c>
      <c r="B67" t="s">
        <v>317</v>
      </c>
      <c r="C67" t="s">
        <v>379</v>
      </c>
      <c r="D67" t="s">
        <v>380</v>
      </c>
      <c r="E67" t="s">
        <v>267</v>
      </c>
      <c r="H67" t="s">
        <v>83</v>
      </c>
    </row>
    <row r="68" spans="1:8">
      <c r="A68" t="s">
        <v>261</v>
      </c>
      <c r="B68" t="s">
        <v>348</v>
      </c>
      <c r="C68" t="s">
        <v>263</v>
      </c>
      <c r="D68" t="s">
        <v>349</v>
      </c>
      <c r="E68" t="s">
        <v>267</v>
      </c>
      <c r="H68" t="s">
        <v>83</v>
      </c>
    </row>
    <row r="69" spans="1:8">
      <c r="A69" t="s">
        <v>350</v>
      </c>
      <c r="B69" t="s">
        <v>351</v>
      </c>
      <c r="C69" t="s">
        <v>352</v>
      </c>
      <c r="D69" t="s">
        <v>266</v>
      </c>
      <c r="E69" t="s">
        <v>267</v>
      </c>
      <c r="H69" t="s">
        <v>83</v>
      </c>
    </row>
    <row r="70" spans="1:8">
      <c r="A70" t="s">
        <v>353</v>
      </c>
      <c r="B70" t="s">
        <v>354</v>
      </c>
      <c r="C70" t="s">
        <v>355</v>
      </c>
      <c r="D70" t="s">
        <v>356</v>
      </c>
      <c r="E70" t="s">
        <v>267</v>
      </c>
      <c r="H70" t="s">
        <v>83</v>
      </c>
    </row>
    <row r="71" spans="1:8">
      <c r="A71" t="s">
        <v>353</v>
      </c>
      <c r="B71" t="s">
        <v>357</v>
      </c>
      <c r="C71" t="s">
        <v>355</v>
      </c>
      <c r="D71" t="s">
        <v>358</v>
      </c>
      <c r="E71" t="s">
        <v>267</v>
      </c>
      <c r="H71" t="s">
        <v>83</v>
      </c>
    </row>
    <row r="72" spans="1:8">
      <c r="A72" t="s">
        <v>359</v>
      </c>
      <c r="B72" t="s">
        <v>360</v>
      </c>
      <c r="C72" t="s">
        <v>361</v>
      </c>
      <c r="D72" t="s">
        <v>362</v>
      </c>
      <c r="E72" t="s">
        <v>267</v>
      </c>
      <c r="H72" t="s">
        <v>83</v>
      </c>
    </row>
    <row r="73" spans="1:8">
      <c r="A73" t="s">
        <v>536</v>
      </c>
      <c r="B73" t="s">
        <v>3124</v>
      </c>
      <c r="C73" t="s">
        <v>537</v>
      </c>
      <c r="D73" t="s">
        <v>888</v>
      </c>
      <c r="E73" t="s">
        <v>162</v>
      </c>
      <c r="H73" t="s">
        <v>3123</v>
      </c>
    </row>
    <row r="74" spans="1:8">
      <c r="A74" t="s">
        <v>3125</v>
      </c>
      <c r="B74" t="s">
        <v>3126</v>
      </c>
      <c r="C74" t="s">
        <v>3127</v>
      </c>
      <c r="D74" t="s">
        <v>3128</v>
      </c>
      <c r="E74" t="s">
        <v>162</v>
      </c>
      <c r="H74" t="s">
        <v>3123</v>
      </c>
    </row>
    <row r="75" spans="1:8">
      <c r="A75" t="s">
        <v>405</v>
      </c>
      <c r="B75" t="s">
        <v>406</v>
      </c>
      <c r="C75" t="s">
        <v>407</v>
      </c>
      <c r="D75" t="s">
        <v>408</v>
      </c>
      <c r="E75" t="s">
        <v>162</v>
      </c>
      <c r="H75" t="s">
        <v>400</v>
      </c>
    </row>
    <row r="76" spans="1:8">
      <c r="A76" t="s">
        <v>409</v>
      </c>
      <c r="B76" t="s">
        <v>410</v>
      </c>
      <c r="C76" t="s">
        <v>411</v>
      </c>
      <c r="D76" t="s">
        <v>412</v>
      </c>
      <c r="E76" t="s">
        <v>162</v>
      </c>
      <c r="H76" t="s">
        <v>400</v>
      </c>
    </row>
    <row r="77" spans="1:8">
      <c r="A77" t="s">
        <v>421</v>
      </c>
      <c r="B77" t="s">
        <v>422</v>
      </c>
      <c r="C77" t="s">
        <v>423</v>
      </c>
      <c r="D77" t="s">
        <v>424</v>
      </c>
      <c r="E77" t="s">
        <v>162</v>
      </c>
      <c r="H77" t="s">
        <v>400</v>
      </c>
    </row>
    <row r="78" spans="1:8">
      <c r="A78" t="s">
        <v>425</v>
      </c>
      <c r="B78" t="s">
        <v>426</v>
      </c>
      <c r="C78" t="s">
        <v>427</v>
      </c>
      <c r="D78" t="s">
        <v>428</v>
      </c>
      <c r="E78" t="s">
        <v>162</v>
      </c>
      <c r="H78" t="s">
        <v>400</v>
      </c>
    </row>
    <row r="79" spans="1:8">
      <c r="A79" t="s">
        <v>429</v>
      </c>
      <c r="B79" t="s">
        <v>430</v>
      </c>
      <c r="C79" t="s">
        <v>431</v>
      </c>
      <c r="D79" t="s">
        <v>432</v>
      </c>
      <c r="E79" t="s">
        <v>162</v>
      </c>
      <c r="H79" t="s">
        <v>400</v>
      </c>
    </row>
    <row r="80" spans="1:8">
      <c r="A80" t="s">
        <v>433</v>
      </c>
      <c r="B80" t="s">
        <v>434</v>
      </c>
      <c r="C80" t="s">
        <v>435</v>
      </c>
      <c r="D80" t="s">
        <v>436</v>
      </c>
      <c r="E80" t="s">
        <v>162</v>
      </c>
      <c r="H80" t="s">
        <v>400</v>
      </c>
    </row>
    <row r="81" spans="1:8">
      <c r="A81" t="s">
        <v>441</v>
      </c>
      <c r="B81" t="s">
        <v>442</v>
      </c>
      <c r="C81" t="s">
        <v>443</v>
      </c>
      <c r="D81" t="s">
        <v>444</v>
      </c>
      <c r="E81" t="s">
        <v>162</v>
      </c>
      <c r="H81" t="s">
        <v>400</v>
      </c>
    </row>
    <row r="82" spans="1:8">
      <c r="A82" t="s">
        <v>445</v>
      </c>
      <c r="B82" t="s">
        <v>446</v>
      </c>
      <c r="C82" t="s">
        <v>447</v>
      </c>
      <c r="D82" t="s">
        <v>448</v>
      </c>
      <c r="E82" t="s">
        <v>162</v>
      </c>
      <c r="H82" t="s">
        <v>400</v>
      </c>
    </row>
    <row r="83" spans="1:8">
      <c r="A83" t="s">
        <v>449</v>
      </c>
      <c r="B83" t="s">
        <v>164</v>
      </c>
      <c r="C83" t="s">
        <v>450</v>
      </c>
      <c r="D83" t="s">
        <v>166</v>
      </c>
      <c r="E83" t="s">
        <v>162</v>
      </c>
      <c r="H83" t="s">
        <v>400</v>
      </c>
    </row>
    <row r="84" spans="1:8">
      <c r="A84" t="s">
        <v>455</v>
      </c>
      <c r="B84" t="s">
        <v>456</v>
      </c>
      <c r="C84" t="s">
        <v>457</v>
      </c>
      <c r="D84" t="s">
        <v>458</v>
      </c>
      <c r="E84" t="s">
        <v>162</v>
      </c>
      <c r="H84" t="s">
        <v>400</v>
      </c>
    </row>
    <row r="85" spans="1:8">
      <c r="A85" t="s">
        <v>225</v>
      </c>
      <c r="B85" t="s">
        <v>164</v>
      </c>
      <c r="C85" t="s">
        <v>227</v>
      </c>
      <c r="D85" t="s">
        <v>166</v>
      </c>
      <c r="E85" t="s">
        <v>162</v>
      </c>
      <c r="H85" t="s">
        <v>400</v>
      </c>
    </row>
    <row r="86" spans="1:8">
      <c r="A86" t="s">
        <v>459</v>
      </c>
      <c r="B86" t="s">
        <v>460</v>
      </c>
      <c r="C86" t="s">
        <v>461</v>
      </c>
      <c r="D86" t="s">
        <v>462</v>
      </c>
      <c r="E86" t="s">
        <v>162</v>
      </c>
      <c r="H86" t="s">
        <v>400</v>
      </c>
    </row>
    <row r="87" spans="1:8">
      <c r="A87" t="s">
        <v>463</v>
      </c>
      <c r="B87" t="s">
        <v>464</v>
      </c>
      <c r="C87" t="s">
        <v>465</v>
      </c>
      <c r="D87" t="s">
        <v>466</v>
      </c>
      <c r="E87" t="s">
        <v>162</v>
      </c>
      <c r="H87" t="s">
        <v>400</v>
      </c>
    </row>
    <row r="88" spans="1:8">
      <c r="A88" t="s">
        <v>467</v>
      </c>
      <c r="B88" t="s">
        <v>468</v>
      </c>
      <c r="C88" t="s">
        <v>469</v>
      </c>
      <c r="D88" t="s">
        <v>470</v>
      </c>
      <c r="E88" t="s">
        <v>162</v>
      </c>
      <c r="H88" t="s">
        <v>400</v>
      </c>
    </row>
    <row r="89" spans="1:8">
      <c r="A89" t="s">
        <v>475</v>
      </c>
      <c r="B89" t="s">
        <v>476</v>
      </c>
      <c r="C89" t="s">
        <v>477</v>
      </c>
      <c r="D89" t="s">
        <v>478</v>
      </c>
      <c r="E89" t="s">
        <v>162</v>
      </c>
      <c r="H89" t="s">
        <v>400</v>
      </c>
    </row>
    <row r="90" spans="1:8">
      <c r="A90" t="s">
        <v>479</v>
      </c>
      <c r="B90" t="s">
        <v>480</v>
      </c>
      <c r="C90" t="s">
        <v>481</v>
      </c>
      <c r="D90" t="s">
        <v>482</v>
      </c>
      <c r="E90" t="s">
        <v>162</v>
      </c>
      <c r="H90" t="s">
        <v>400</v>
      </c>
    </row>
    <row r="91" spans="1:8">
      <c r="A91" t="s">
        <v>483</v>
      </c>
      <c r="B91" t="s">
        <v>484</v>
      </c>
      <c r="C91" t="s">
        <v>485</v>
      </c>
      <c r="D91" t="s">
        <v>486</v>
      </c>
      <c r="E91" t="s">
        <v>162</v>
      </c>
      <c r="H91" t="s">
        <v>400</v>
      </c>
    </row>
    <row r="92" spans="1:8">
      <c r="A92" t="s">
        <v>487</v>
      </c>
      <c r="B92" t="s">
        <v>488</v>
      </c>
      <c r="C92" t="s">
        <v>489</v>
      </c>
      <c r="D92" t="s">
        <v>412</v>
      </c>
      <c r="E92" t="s">
        <v>162</v>
      </c>
      <c r="H92" t="s">
        <v>400</v>
      </c>
    </row>
    <row r="93" spans="1:8">
      <c r="A93" t="s">
        <v>381</v>
      </c>
      <c r="B93" t="s">
        <v>382</v>
      </c>
      <c r="C93" t="s">
        <v>383</v>
      </c>
      <c r="D93" t="s">
        <v>384</v>
      </c>
      <c r="E93" t="s">
        <v>162</v>
      </c>
      <c r="H93" t="s">
        <v>400</v>
      </c>
    </row>
    <row r="94" spans="1:8">
      <c r="A94" t="s">
        <v>401</v>
      </c>
      <c r="B94" t="s">
        <v>402</v>
      </c>
      <c r="C94" t="s">
        <v>403</v>
      </c>
      <c r="D94" t="s">
        <v>404</v>
      </c>
      <c r="E94" t="s">
        <v>267</v>
      </c>
      <c r="H94" t="s">
        <v>400</v>
      </c>
    </row>
    <row r="95" spans="1:8">
      <c r="A95" t="s">
        <v>413</v>
      </c>
      <c r="B95" t="s">
        <v>414</v>
      </c>
      <c r="C95" t="s">
        <v>415</v>
      </c>
      <c r="D95" t="s">
        <v>416</v>
      </c>
      <c r="E95" t="s">
        <v>267</v>
      </c>
      <c r="H95" t="s">
        <v>400</v>
      </c>
    </row>
    <row r="96" spans="1:8">
      <c r="A96" t="s">
        <v>417</v>
      </c>
      <c r="B96" t="s">
        <v>418</v>
      </c>
      <c r="C96" t="s">
        <v>419</v>
      </c>
      <c r="D96" t="s">
        <v>420</v>
      </c>
      <c r="E96" t="s">
        <v>267</v>
      </c>
      <c r="H96" t="s">
        <v>400</v>
      </c>
    </row>
    <row r="97" spans="1:8">
      <c r="A97" t="s">
        <v>437</v>
      </c>
      <c r="B97" t="s">
        <v>438</v>
      </c>
      <c r="C97" t="s">
        <v>439</v>
      </c>
      <c r="D97" t="s">
        <v>440</v>
      </c>
      <c r="E97" t="s">
        <v>267</v>
      </c>
      <c r="H97" t="s">
        <v>400</v>
      </c>
    </row>
    <row r="98" spans="1:8">
      <c r="A98" t="s">
        <v>451</v>
      </c>
      <c r="B98" t="s">
        <v>452</v>
      </c>
      <c r="C98" t="s">
        <v>453</v>
      </c>
      <c r="D98" t="s">
        <v>454</v>
      </c>
      <c r="E98" t="s">
        <v>267</v>
      </c>
      <c r="H98" t="s">
        <v>400</v>
      </c>
    </row>
    <row r="99" spans="1:8">
      <c r="A99" t="s">
        <v>471</v>
      </c>
      <c r="B99" t="s">
        <v>472</v>
      </c>
      <c r="C99" t="s">
        <v>473</v>
      </c>
      <c r="D99" t="s">
        <v>474</v>
      </c>
      <c r="E99" t="s">
        <v>267</v>
      </c>
      <c r="H99" t="s">
        <v>400</v>
      </c>
    </row>
    <row r="100" spans="1:8">
      <c r="A100" t="s">
        <v>490</v>
      </c>
      <c r="B100" t="s">
        <v>491</v>
      </c>
      <c r="C100" t="s">
        <v>492</v>
      </c>
      <c r="D100" t="s">
        <v>493</v>
      </c>
      <c r="E100" t="s">
        <v>267</v>
      </c>
      <c r="H100" t="s">
        <v>400</v>
      </c>
    </row>
    <row r="101" spans="1:8">
      <c r="A101" t="s">
        <v>494</v>
      </c>
      <c r="B101" t="s">
        <v>495</v>
      </c>
      <c r="C101" t="s">
        <v>496</v>
      </c>
      <c r="D101" t="s">
        <v>497</v>
      </c>
      <c r="E101" t="s">
        <v>267</v>
      </c>
      <c r="H101" t="s">
        <v>400</v>
      </c>
    </row>
    <row r="102" spans="1:8">
      <c r="A102" t="s">
        <v>498</v>
      </c>
      <c r="B102" t="s">
        <v>499</v>
      </c>
      <c r="C102" t="s">
        <v>500</v>
      </c>
      <c r="D102" t="s">
        <v>501</v>
      </c>
      <c r="E102" t="s">
        <v>267</v>
      </c>
      <c r="H102" t="s">
        <v>400</v>
      </c>
    </row>
    <row r="103" spans="1:8">
      <c r="A103" t="s">
        <v>353</v>
      </c>
      <c r="B103" t="s">
        <v>502</v>
      </c>
      <c r="C103" t="s">
        <v>355</v>
      </c>
      <c r="D103" t="s">
        <v>503</v>
      </c>
      <c r="E103" t="s">
        <v>267</v>
      </c>
      <c r="H103" t="s">
        <v>400</v>
      </c>
    </row>
    <row r="104" spans="1:8">
      <c r="A104" t="s">
        <v>504</v>
      </c>
      <c r="B104" t="s">
        <v>505</v>
      </c>
      <c r="C104" t="s">
        <v>506</v>
      </c>
      <c r="D104" t="s">
        <v>507</v>
      </c>
      <c r="E104" t="s">
        <v>267</v>
      </c>
      <c r="H104" t="s">
        <v>60</v>
      </c>
    </row>
    <row r="105" spans="1:8">
      <c r="A105" t="s">
        <v>508</v>
      </c>
      <c r="B105" t="s">
        <v>509</v>
      </c>
      <c r="C105" t="s">
        <v>510</v>
      </c>
      <c r="D105" t="s">
        <v>511</v>
      </c>
      <c r="E105" t="s">
        <v>267</v>
      </c>
      <c r="H105" t="s">
        <v>60</v>
      </c>
    </row>
    <row r="106" spans="1:8">
      <c r="A106" t="s">
        <v>409</v>
      </c>
      <c r="B106" t="s">
        <v>512</v>
      </c>
      <c r="C106" t="s">
        <v>411</v>
      </c>
      <c r="D106" t="s">
        <v>513</v>
      </c>
      <c r="E106" t="s">
        <v>267</v>
      </c>
      <c r="H106" t="s">
        <v>60</v>
      </c>
    </row>
    <row r="107" spans="1:8">
      <c r="A107" t="s">
        <v>514</v>
      </c>
      <c r="B107" t="s">
        <v>515</v>
      </c>
      <c r="C107" t="s">
        <v>516</v>
      </c>
      <c r="D107" t="s">
        <v>517</v>
      </c>
      <c r="E107" t="s">
        <v>267</v>
      </c>
      <c r="H107" t="s">
        <v>60</v>
      </c>
    </row>
    <row r="108" spans="1:8">
      <c r="A108" t="s">
        <v>518</v>
      </c>
      <c r="B108" t="s">
        <v>519</v>
      </c>
      <c r="C108" t="s">
        <v>520</v>
      </c>
      <c r="D108" t="s">
        <v>521</v>
      </c>
      <c r="E108" t="s">
        <v>267</v>
      </c>
      <c r="H108" t="s">
        <v>60</v>
      </c>
    </row>
    <row r="109" spans="1:8">
      <c r="A109" t="s">
        <v>522</v>
      </c>
      <c r="B109" t="s">
        <v>402</v>
      </c>
      <c r="C109" t="s">
        <v>523</v>
      </c>
      <c r="D109" t="s">
        <v>404</v>
      </c>
      <c r="E109" t="s">
        <v>267</v>
      </c>
      <c r="H109" t="s">
        <v>60</v>
      </c>
    </row>
    <row r="110" spans="1:8">
      <c r="A110" t="s">
        <v>524</v>
      </c>
      <c r="B110" t="s">
        <v>525</v>
      </c>
      <c r="C110" t="s">
        <v>526</v>
      </c>
      <c r="D110" t="s">
        <v>527</v>
      </c>
      <c r="E110" t="s">
        <v>267</v>
      </c>
      <c r="H110" t="s">
        <v>60</v>
      </c>
    </row>
    <row r="111" spans="1:8">
      <c r="A111" t="s">
        <v>528</v>
      </c>
      <c r="B111" t="s">
        <v>529</v>
      </c>
      <c r="C111" t="s">
        <v>530</v>
      </c>
      <c r="D111" t="s">
        <v>531</v>
      </c>
      <c r="E111" t="s">
        <v>267</v>
      </c>
      <c r="H111" t="s">
        <v>60</v>
      </c>
    </row>
    <row r="112" spans="1:8">
      <c r="A112" t="s">
        <v>532</v>
      </c>
      <c r="B112" t="s">
        <v>533</v>
      </c>
      <c r="C112" t="s">
        <v>534</v>
      </c>
      <c r="D112" t="s">
        <v>535</v>
      </c>
      <c r="E112" t="s">
        <v>267</v>
      </c>
      <c r="H112" t="s">
        <v>60</v>
      </c>
    </row>
    <row r="113" spans="1:8">
      <c r="A113" t="s">
        <v>536</v>
      </c>
      <c r="B113" t="s">
        <v>360</v>
      </c>
      <c r="C113" t="s">
        <v>537</v>
      </c>
      <c r="D113" t="s">
        <v>362</v>
      </c>
      <c r="E113" t="s">
        <v>267</v>
      </c>
      <c r="H113" t="s">
        <v>60</v>
      </c>
    </row>
    <row r="114" spans="1:8">
      <c r="A114" t="s">
        <v>538</v>
      </c>
      <c r="B114" t="s">
        <v>539</v>
      </c>
      <c r="C114" t="s">
        <v>540</v>
      </c>
      <c r="D114" t="s">
        <v>541</v>
      </c>
      <c r="E114" t="s">
        <v>267</v>
      </c>
      <c r="H114" t="s">
        <v>60</v>
      </c>
    </row>
    <row r="115" spans="1:8">
      <c r="A115" t="s">
        <v>538</v>
      </c>
      <c r="B115" t="s">
        <v>542</v>
      </c>
      <c r="C115" t="s">
        <v>540</v>
      </c>
      <c r="D115" t="s">
        <v>543</v>
      </c>
      <c r="E115" t="s">
        <v>267</v>
      </c>
      <c r="H115" t="s">
        <v>60</v>
      </c>
    </row>
    <row r="116" spans="1:8">
      <c r="A116" t="s">
        <v>544</v>
      </c>
      <c r="B116" t="s">
        <v>521</v>
      </c>
      <c r="C116" t="s">
        <v>545</v>
      </c>
      <c r="D116" t="s">
        <v>521</v>
      </c>
      <c r="E116" t="s">
        <v>267</v>
      </c>
      <c r="H116" t="s">
        <v>60</v>
      </c>
    </row>
    <row r="117" spans="1:8">
      <c r="A117" t="s">
        <v>546</v>
      </c>
      <c r="B117" t="s">
        <v>351</v>
      </c>
      <c r="C117" t="s">
        <v>547</v>
      </c>
      <c r="D117" t="s">
        <v>266</v>
      </c>
      <c r="E117" t="s">
        <v>267</v>
      </c>
      <c r="H117" t="s">
        <v>60</v>
      </c>
    </row>
    <row r="118" spans="1:8">
      <c r="A118" t="s">
        <v>548</v>
      </c>
      <c r="B118" t="s">
        <v>549</v>
      </c>
      <c r="C118" t="s">
        <v>550</v>
      </c>
      <c r="D118" t="s">
        <v>551</v>
      </c>
      <c r="E118" t="s">
        <v>267</v>
      </c>
      <c r="H118" t="s">
        <v>60</v>
      </c>
    </row>
    <row r="119" spans="1:8">
      <c r="A119" t="s">
        <v>552</v>
      </c>
      <c r="B119" t="s">
        <v>553</v>
      </c>
      <c r="C119" t="s">
        <v>554</v>
      </c>
      <c r="D119" t="s">
        <v>555</v>
      </c>
      <c r="E119" t="s">
        <v>162</v>
      </c>
      <c r="H119" t="s">
        <v>80</v>
      </c>
    </row>
    <row r="120" spans="1:8">
      <c r="A120" t="s">
        <v>560</v>
      </c>
      <c r="B120" t="s">
        <v>564</v>
      </c>
      <c r="C120" t="s">
        <v>562</v>
      </c>
      <c r="D120" t="s">
        <v>563</v>
      </c>
      <c r="E120" t="s">
        <v>162</v>
      </c>
      <c r="H120" t="s">
        <v>80</v>
      </c>
    </row>
    <row r="121" spans="1:8">
      <c r="A121" t="s">
        <v>560</v>
      </c>
      <c r="B121" t="s">
        <v>561</v>
      </c>
      <c r="C121" t="s">
        <v>562</v>
      </c>
      <c r="D121" t="s">
        <v>563</v>
      </c>
      <c r="E121" t="s">
        <v>162</v>
      </c>
      <c r="H121" t="s">
        <v>80</v>
      </c>
    </row>
    <row r="122" spans="1:8">
      <c r="A122" t="s">
        <v>571</v>
      </c>
      <c r="B122" t="s">
        <v>572</v>
      </c>
      <c r="C122" t="s">
        <v>573</v>
      </c>
      <c r="D122" t="s">
        <v>198</v>
      </c>
      <c r="E122" t="s">
        <v>162</v>
      </c>
      <c r="H122" t="s">
        <v>80</v>
      </c>
    </row>
    <row r="123" spans="1:8">
      <c r="A123" t="s">
        <v>589</v>
      </c>
      <c r="B123" t="s">
        <v>590</v>
      </c>
      <c r="C123" t="s">
        <v>591</v>
      </c>
      <c r="D123" t="s">
        <v>592</v>
      </c>
      <c r="E123" t="s">
        <v>162</v>
      </c>
      <c r="H123" t="s">
        <v>80</v>
      </c>
    </row>
    <row r="124" spans="1:8">
      <c r="A124" t="s">
        <v>593</v>
      </c>
      <c r="B124" t="s">
        <v>594</v>
      </c>
      <c r="C124" t="s">
        <v>595</v>
      </c>
      <c r="D124" t="s">
        <v>596</v>
      </c>
      <c r="E124" t="s">
        <v>162</v>
      </c>
      <c r="H124" t="s">
        <v>80</v>
      </c>
    </row>
    <row r="125" spans="1:8">
      <c r="A125" t="s">
        <v>597</v>
      </c>
      <c r="B125" t="s">
        <v>598</v>
      </c>
      <c r="C125" t="s">
        <v>599</v>
      </c>
      <c r="D125" t="s">
        <v>182</v>
      </c>
      <c r="E125" t="s">
        <v>162</v>
      </c>
      <c r="H125" t="s">
        <v>80</v>
      </c>
    </row>
    <row r="126" spans="1:8">
      <c r="A126" t="s">
        <v>617</v>
      </c>
      <c r="B126" t="s">
        <v>618</v>
      </c>
      <c r="C126" t="s">
        <v>619</v>
      </c>
      <c r="D126" t="s">
        <v>620</v>
      </c>
      <c r="E126" t="s">
        <v>162</v>
      </c>
      <c r="H126" t="s">
        <v>80</v>
      </c>
    </row>
    <row r="127" spans="1:8">
      <c r="A127" t="s">
        <v>632</v>
      </c>
      <c r="B127" t="s">
        <v>176</v>
      </c>
      <c r="C127" t="s">
        <v>633</v>
      </c>
      <c r="D127" t="s">
        <v>178</v>
      </c>
      <c r="E127" t="s">
        <v>162</v>
      </c>
      <c r="H127" t="s">
        <v>80</v>
      </c>
    </row>
    <row r="128" spans="1:8">
      <c r="A128" t="s">
        <v>217</v>
      </c>
      <c r="B128" t="s">
        <v>664</v>
      </c>
      <c r="C128" t="s">
        <v>219</v>
      </c>
      <c r="D128" t="s">
        <v>665</v>
      </c>
      <c r="E128" t="s">
        <v>162</v>
      </c>
      <c r="H128" t="s">
        <v>80</v>
      </c>
    </row>
    <row r="129" spans="1:8">
      <c r="A129" t="s">
        <v>217</v>
      </c>
      <c r="B129" t="s">
        <v>660</v>
      </c>
      <c r="C129" t="s">
        <v>219</v>
      </c>
      <c r="D129" t="s">
        <v>661</v>
      </c>
      <c r="E129" t="s">
        <v>162</v>
      </c>
      <c r="H129" t="s">
        <v>80</v>
      </c>
    </row>
    <row r="130" spans="1:8">
      <c r="A130" t="s">
        <v>371</v>
      </c>
      <c r="B130" t="s">
        <v>680</v>
      </c>
      <c r="C130" t="s">
        <v>373</v>
      </c>
      <c r="D130" t="s">
        <v>681</v>
      </c>
      <c r="E130" t="s">
        <v>162</v>
      </c>
      <c r="H130" t="s">
        <v>80</v>
      </c>
    </row>
    <row r="131" spans="1:8">
      <c r="A131" t="s">
        <v>684</v>
      </c>
      <c r="B131" t="s">
        <v>685</v>
      </c>
      <c r="C131" t="s">
        <v>686</v>
      </c>
      <c r="D131" t="s">
        <v>563</v>
      </c>
      <c r="E131" t="s">
        <v>162</v>
      </c>
      <c r="H131" t="s">
        <v>80</v>
      </c>
    </row>
    <row r="132" spans="1:8">
      <c r="A132" t="s">
        <v>691</v>
      </c>
      <c r="B132" t="s">
        <v>692</v>
      </c>
      <c r="C132" t="s">
        <v>693</v>
      </c>
      <c r="D132" t="s">
        <v>412</v>
      </c>
      <c r="E132" t="s">
        <v>162</v>
      </c>
      <c r="H132" t="s">
        <v>80</v>
      </c>
    </row>
    <row r="133" spans="1:8">
      <c r="A133" t="s">
        <v>702</v>
      </c>
      <c r="B133" t="s">
        <v>703</v>
      </c>
      <c r="C133" t="s">
        <v>704</v>
      </c>
      <c r="D133" t="s">
        <v>705</v>
      </c>
      <c r="E133" t="s">
        <v>162</v>
      </c>
      <c r="H133" t="s">
        <v>80</v>
      </c>
    </row>
    <row r="134" spans="1:8">
      <c r="A134" t="s">
        <v>713</v>
      </c>
      <c r="B134" t="s">
        <v>714</v>
      </c>
      <c r="C134" t="s">
        <v>715</v>
      </c>
      <c r="D134" t="s">
        <v>716</v>
      </c>
      <c r="E134" t="s">
        <v>162</v>
      </c>
      <c r="H134" t="s">
        <v>80</v>
      </c>
    </row>
    <row r="135" spans="1:8">
      <c r="A135" t="s">
        <v>717</v>
      </c>
      <c r="B135" t="s">
        <v>721</v>
      </c>
      <c r="C135" t="s">
        <v>719</v>
      </c>
      <c r="D135" t="s">
        <v>240</v>
      </c>
      <c r="E135" t="s">
        <v>162</v>
      </c>
      <c r="H135" t="s">
        <v>80</v>
      </c>
    </row>
    <row r="136" spans="1:8">
      <c r="A136" t="s">
        <v>548</v>
      </c>
      <c r="B136" t="s">
        <v>460</v>
      </c>
      <c r="C136" t="s">
        <v>550</v>
      </c>
      <c r="D136" t="s">
        <v>462</v>
      </c>
      <c r="E136" t="s">
        <v>162</v>
      </c>
      <c r="H136" t="s">
        <v>80</v>
      </c>
    </row>
    <row r="137" spans="1:8">
      <c r="A137" t="s">
        <v>556</v>
      </c>
      <c r="B137" t="s">
        <v>557</v>
      </c>
      <c r="C137" t="s">
        <v>558</v>
      </c>
      <c r="D137" t="s">
        <v>559</v>
      </c>
      <c r="E137" t="s">
        <v>267</v>
      </c>
      <c r="H137" t="s">
        <v>80</v>
      </c>
    </row>
    <row r="138" spans="1:8">
      <c r="A138" t="s">
        <v>565</v>
      </c>
      <c r="B138" t="s">
        <v>566</v>
      </c>
      <c r="C138" t="s">
        <v>567</v>
      </c>
      <c r="D138" t="s">
        <v>568</v>
      </c>
      <c r="E138" t="s">
        <v>267</v>
      </c>
      <c r="H138" t="s">
        <v>80</v>
      </c>
    </row>
    <row r="139" spans="1:8">
      <c r="A139" t="s">
        <v>167</v>
      </c>
      <c r="B139" t="s">
        <v>569</v>
      </c>
      <c r="C139" t="s">
        <v>169</v>
      </c>
      <c r="D139" t="s">
        <v>570</v>
      </c>
      <c r="E139" t="s">
        <v>267</v>
      </c>
      <c r="H139" t="s">
        <v>80</v>
      </c>
    </row>
    <row r="140" spans="1:8">
      <c r="A140" t="s">
        <v>574</v>
      </c>
      <c r="B140" t="s">
        <v>575</v>
      </c>
      <c r="C140" t="s">
        <v>576</v>
      </c>
      <c r="D140" t="s">
        <v>577</v>
      </c>
      <c r="E140" t="s">
        <v>267</v>
      </c>
      <c r="H140" t="s">
        <v>80</v>
      </c>
    </row>
    <row r="141" spans="1:8">
      <c r="A141" t="s">
        <v>578</v>
      </c>
      <c r="B141" t="s">
        <v>579</v>
      </c>
      <c r="C141" t="s">
        <v>580</v>
      </c>
      <c r="D141" t="s">
        <v>581</v>
      </c>
      <c r="E141" t="s">
        <v>267</v>
      </c>
      <c r="H141" t="s">
        <v>80</v>
      </c>
    </row>
    <row r="142" spans="1:8">
      <c r="A142" t="s">
        <v>582</v>
      </c>
      <c r="B142" t="s">
        <v>583</v>
      </c>
      <c r="C142" t="s">
        <v>584</v>
      </c>
      <c r="D142" t="s">
        <v>559</v>
      </c>
      <c r="E142" t="s">
        <v>267</v>
      </c>
      <c r="H142" t="s">
        <v>80</v>
      </c>
    </row>
    <row r="143" spans="1:8">
      <c r="A143" t="s">
        <v>585</v>
      </c>
      <c r="B143" t="s">
        <v>586</v>
      </c>
      <c r="C143" t="s">
        <v>587</v>
      </c>
      <c r="D143" t="s">
        <v>588</v>
      </c>
      <c r="E143" t="s">
        <v>267</v>
      </c>
      <c r="H143" t="s">
        <v>80</v>
      </c>
    </row>
    <row r="144" spans="1:8">
      <c r="A144" t="s">
        <v>600</v>
      </c>
      <c r="B144" t="s">
        <v>601</v>
      </c>
      <c r="C144" t="s">
        <v>602</v>
      </c>
      <c r="D144" t="s">
        <v>559</v>
      </c>
      <c r="E144" t="s">
        <v>267</v>
      </c>
      <c r="H144" t="s">
        <v>80</v>
      </c>
    </row>
    <row r="145" spans="1:8">
      <c r="A145" t="s">
        <v>522</v>
      </c>
      <c r="B145" t="s">
        <v>603</v>
      </c>
      <c r="C145" t="s">
        <v>523</v>
      </c>
      <c r="D145" t="s">
        <v>604</v>
      </c>
      <c r="E145" t="s">
        <v>267</v>
      </c>
      <c r="H145" t="s">
        <v>80</v>
      </c>
    </row>
    <row r="146" spans="1:8">
      <c r="A146" t="s">
        <v>522</v>
      </c>
      <c r="B146" t="s">
        <v>605</v>
      </c>
      <c r="C146" t="s">
        <v>523</v>
      </c>
      <c r="D146" t="s">
        <v>420</v>
      </c>
      <c r="E146" t="s">
        <v>267</v>
      </c>
      <c r="H146" t="s">
        <v>80</v>
      </c>
    </row>
    <row r="147" spans="1:8">
      <c r="A147" t="s">
        <v>606</v>
      </c>
      <c r="B147" t="s">
        <v>607</v>
      </c>
      <c r="C147" t="s">
        <v>608</v>
      </c>
      <c r="D147" t="s">
        <v>307</v>
      </c>
      <c r="E147" t="s">
        <v>267</v>
      </c>
      <c r="H147" t="s">
        <v>80</v>
      </c>
    </row>
    <row r="148" spans="1:8">
      <c r="A148" t="s">
        <v>609</v>
      </c>
      <c r="B148" t="s">
        <v>610</v>
      </c>
      <c r="C148" t="s">
        <v>611</v>
      </c>
      <c r="D148" t="s">
        <v>612</v>
      </c>
      <c r="E148" t="s">
        <v>267</v>
      </c>
      <c r="H148" t="s">
        <v>80</v>
      </c>
    </row>
    <row r="149" spans="1:8">
      <c r="A149" t="s">
        <v>613</v>
      </c>
      <c r="B149" t="s">
        <v>614</v>
      </c>
      <c r="C149" t="s">
        <v>615</v>
      </c>
      <c r="D149" t="s">
        <v>616</v>
      </c>
      <c r="E149" t="s">
        <v>267</v>
      </c>
      <c r="H149" t="s">
        <v>80</v>
      </c>
    </row>
    <row r="150" spans="1:8">
      <c r="A150" t="s">
        <v>621</v>
      </c>
      <c r="B150" t="s">
        <v>622</v>
      </c>
      <c r="C150" t="s">
        <v>623</v>
      </c>
      <c r="D150" t="s">
        <v>624</v>
      </c>
      <c r="E150" t="s">
        <v>267</v>
      </c>
      <c r="H150" t="s">
        <v>80</v>
      </c>
    </row>
    <row r="151" spans="1:8">
      <c r="A151" t="s">
        <v>621</v>
      </c>
      <c r="B151" t="s">
        <v>321</v>
      </c>
      <c r="C151" t="s">
        <v>623</v>
      </c>
      <c r="D151" t="s">
        <v>323</v>
      </c>
      <c r="E151" t="s">
        <v>267</v>
      </c>
      <c r="H151" t="s">
        <v>80</v>
      </c>
    </row>
    <row r="152" spans="1:8">
      <c r="A152" t="s">
        <v>625</v>
      </c>
      <c r="B152" t="s">
        <v>626</v>
      </c>
      <c r="C152" t="s">
        <v>627</v>
      </c>
      <c r="D152" t="s">
        <v>307</v>
      </c>
      <c r="E152" t="s">
        <v>267</v>
      </c>
      <c r="H152" t="s">
        <v>80</v>
      </c>
    </row>
    <row r="153" spans="1:8">
      <c r="A153" t="s">
        <v>628</v>
      </c>
      <c r="B153" t="s">
        <v>629</v>
      </c>
      <c r="C153" t="s">
        <v>630</v>
      </c>
      <c r="D153" t="s">
        <v>631</v>
      </c>
      <c r="E153" t="s">
        <v>267</v>
      </c>
      <c r="H153" t="s">
        <v>80</v>
      </c>
    </row>
    <row r="154" spans="1:8">
      <c r="A154" t="s">
        <v>634</v>
      </c>
      <c r="B154" t="s">
        <v>614</v>
      </c>
      <c r="C154" t="s">
        <v>635</v>
      </c>
      <c r="D154" t="s">
        <v>616</v>
      </c>
      <c r="E154" t="s">
        <v>267</v>
      </c>
      <c r="H154" t="s">
        <v>80</v>
      </c>
    </row>
    <row r="155" spans="1:8">
      <c r="A155" t="s">
        <v>441</v>
      </c>
      <c r="B155" t="s">
        <v>718</v>
      </c>
      <c r="C155" t="s">
        <v>443</v>
      </c>
      <c r="D155" t="s">
        <v>720</v>
      </c>
      <c r="E155" t="s">
        <v>267</v>
      </c>
      <c r="H155" t="s">
        <v>80</v>
      </c>
    </row>
    <row r="156" spans="1:8">
      <c r="A156" t="s">
        <v>636</v>
      </c>
      <c r="B156" t="s">
        <v>637</v>
      </c>
      <c r="C156" t="s">
        <v>638</v>
      </c>
      <c r="D156" t="s">
        <v>639</v>
      </c>
      <c r="E156" t="s">
        <v>267</v>
      </c>
      <c r="H156" t="s">
        <v>80</v>
      </c>
    </row>
    <row r="157" spans="1:8">
      <c r="A157" t="s">
        <v>640</v>
      </c>
      <c r="B157" t="s">
        <v>641</v>
      </c>
      <c r="C157" t="s">
        <v>642</v>
      </c>
      <c r="D157" t="s">
        <v>643</v>
      </c>
      <c r="E157" t="s">
        <v>267</v>
      </c>
      <c r="H157" t="s">
        <v>80</v>
      </c>
    </row>
    <row r="158" spans="1:8">
      <c r="A158" t="s">
        <v>644</v>
      </c>
      <c r="B158" t="s">
        <v>645</v>
      </c>
      <c r="C158" t="s">
        <v>646</v>
      </c>
      <c r="D158" t="s">
        <v>647</v>
      </c>
      <c r="E158" t="s">
        <v>267</v>
      </c>
      <c r="H158" t="s">
        <v>80</v>
      </c>
    </row>
    <row r="159" spans="1:8">
      <c r="A159" t="s">
        <v>648</v>
      </c>
      <c r="B159" t="s">
        <v>649</v>
      </c>
      <c r="C159" t="s">
        <v>650</v>
      </c>
      <c r="D159" t="s">
        <v>651</v>
      </c>
      <c r="E159" t="s">
        <v>267</v>
      </c>
      <c r="H159" t="s">
        <v>80</v>
      </c>
    </row>
    <row r="160" spans="1:8">
      <c r="A160" t="s">
        <v>652</v>
      </c>
      <c r="B160" t="s">
        <v>653</v>
      </c>
      <c r="C160" t="s">
        <v>654</v>
      </c>
      <c r="D160" t="s">
        <v>655</v>
      </c>
      <c r="E160" t="s">
        <v>267</v>
      </c>
      <c r="H160" t="s">
        <v>80</v>
      </c>
    </row>
    <row r="161" spans="1:8">
      <c r="A161" t="s">
        <v>656</v>
      </c>
      <c r="B161" t="s">
        <v>657</v>
      </c>
      <c r="C161" t="s">
        <v>658</v>
      </c>
      <c r="D161" t="s">
        <v>659</v>
      </c>
      <c r="E161" t="s">
        <v>267</v>
      </c>
      <c r="H161" t="s">
        <v>80</v>
      </c>
    </row>
    <row r="162" spans="1:8">
      <c r="A162" t="s">
        <v>217</v>
      </c>
      <c r="B162" t="s">
        <v>662</v>
      </c>
      <c r="C162" t="s">
        <v>219</v>
      </c>
      <c r="D162" t="s">
        <v>663</v>
      </c>
      <c r="E162" t="s">
        <v>267</v>
      </c>
      <c r="H162" t="s">
        <v>80</v>
      </c>
    </row>
    <row r="163" spans="1:8">
      <c r="A163" t="s">
        <v>666</v>
      </c>
      <c r="B163" t="s">
        <v>667</v>
      </c>
      <c r="C163" t="s">
        <v>668</v>
      </c>
      <c r="D163" t="s">
        <v>669</v>
      </c>
      <c r="E163" t="s">
        <v>267</v>
      </c>
      <c r="H163" t="s">
        <v>80</v>
      </c>
    </row>
    <row r="164" spans="1:8">
      <c r="A164" t="s">
        <v>670</v>
      </c>
      <c r="B164" t="s">
        <v>671</v>
      </c>
      <c r="C164" t="s">
        <v>672</v>
      </c>
      <c r="D164" t="s">
        <v>673</v>
      </c>
      <c r="E164" t="s">
        <v>267</v>
      </c>
      <c r="H164" t="s">
        <v>80</v>
      </c>
    </row>
    <row r="165" spans="1:8">
      <c r="A165" t="s">
        <v>674</v>
      </c>
      <c r="B165" t="s">
        <v>675</v>
      </c>
      <c r="C165" t="s">
        <v>676</v>
      </c>
      <c r="D165" t="s">
        <v>677</v>
      </c>
      <c r="E165" t="s">
        <v>267</v>
      </c>
      <c r="H165" t="s">
        <v>80</v>
      </c>
    </row>
    <row r="166" spans="1:8">
      <c r="A166" t="s">
        <v>674</v>
      </c>
      <c r="B166" t="s">
        <v>678</v>
      </c>
      <c r="C166" t="s">
        <v>676</v>
      </c>
      <c r="D166" t="s">
        <v>679</v>
      </c>
      <c r="E166" t="s">
        <v>267</v>
      </c>
      <c r="H166" t="s">
        <v>80</v>
      </c>
    </row>
    <row r="167" spans="1:8">
      <c r="A167" t="s">
        <v>471</v>
      </c>
      <c r="B167" t="s">
        <v>682</v>
      </c>
      <c r="C167" t="s">
        <v>473</v>
      </c>
      <c r="D167" t="s">
        <v>683</v>
      </c>
      <c r="E167" t="s">
        <v>267</v>
      </c>
      <c r="H167" t="s">
        <v>80</v>
      </c>
    </row>
    <row r="168" spans="1:8">
      <c r="A168" t="s">
        <v>687</v>
      </c>
      <c r="B168" t="s">
        <v>688</v>
      </c>
      <c r="C168" t="s">
        <v>689</v>
      </c>
      <c r="D168" t="s">
        <v>690</v>
      </c>
      <c r="E168" t="s">
        <v>267</v>
      </c>
      <c r="H168" t="s">
        <v>80</v>
      </c>
    </row>
    <row r="169" spans="1:8">
      <c r="A169" t="s">
        <v>694</v>
      </c>
      <c r="B169" t="s">
        <v>695</v>
      </c>
      <c r="C169" t="s">
        <v>696</v>
      </c>
      <c r="D169" t="s">
        <v>697</v>
      </c>
      <c r="E169" t="s">
        <v>267</v>
      </c>
      <c r="H169" t="s">
        <v>80</v>
      </c>
    </row>
    <row r="170" spans="1:8">
      <c r="A170" t="s">
        <v>698</v>
      </c>
      <c r="B170" t="s">
        <v>699</v>
      </c>
      <c r="C170" t="s">
        <v>700</v>
      </c>
      <c r="D170" t="s">
        <v>701</v>
      </c>
      <c r="E170" t="s">
        <v>267</v>
      </c>
      <c r="H170" t="s">
        <v>80</v>
      </c>
    </row>
    <row r="171" spans="1:8">
      <c r="A171" t="s">
        <v>706</v>
      </c>
      <c r="B171" t="s">
        <v>707</v>
      </c>
      <c r="C171" t="s">
        <v>708</v>
      </c>
      <c r="E171" t="s">
        <v>267</v>
      </c>
      <c r="H171" t="s">
        <v>80</v>
      </c>
    </row>
    <row r="172" spans="1:8">
      <c r="A172" t="s">
        <v>709</v>
      </c>
      <c r="B172" t="s">
        <v>710</v>
      </c>
      <c r="C172" t="s">
        <v>711</v>
      </c>
      <c r="D172" t="s">
        <v>712</v>
      </c>
      <c r="E172" t="s">
        <v>267</v>
      </c>
      <c r="H172" t="s">
        <v>80</v>
      </c>
    </row>
    <row r="173" spans="1:8">
      <c r="A173" t="s">
        <v>717</v>
      </c>
      <c r="B173" t="s">
        <v>718</v>
      </c>
      <c r="C173" t="s">
        <v>719</v>
      </c>
      <c r="D173" t="s">
        <v>720</v>
      </c>
      <c r="E173" t="s">
        <v>267</v>
      </c>
      <c r="H173" t="s">
        <v>80</v>
      </c>
    </row>
    <row r="174" spans="1:8">
      <c r="A174" t="s">
        <v>722</v>
      </c>
      <c r="B174" t="s">
        <v>723</v>
      </c>
      <c r="C174" t="s">
        <v>724</v>
      </c>
      <c r="D174" t="s">
        <v>725</v>
      </c>
      <c r="E174" t="s">
        <v>267</v>
      </c>
      <c r="H174" t="s">
        <v>80</v>
      </c>
    </row>
    <row r="175" spans="1:8">
      <c r="A175" t="s">
        <v>498</v>
      </c>
      <c r="B175" t="s">
        <v>499</v>
      </c>
      <c r="C175" t="s">
        <v>500</v>
      </c>
      <c r="D175" t="s">
        <v>501</v>
      </c>
      <c r="E175" t="s">
        <v>267</v>
      </c>
      <c r="H175" t="s">
        <v>80</v>
      </c>
    </row>
    <row r="176" spans="1:8">
      <c r="A176" t="s">
        <v>498</v>
      </c>
      <c r="B176" t="s">
        <v>726</v>
      </c>
      <c r="C176" t="s">
        <v>500</v>
      </c>
      <c r="D176" t="s">
        <v>727</v>
      </c>
      <c r="E176" t="s">
        <v>267</v>
      </c>
      <c r="H176" t="s">
        <v>80</v>
      </c>
    </row>
    <row r="177" spans="1:8">
      <c r="A177" t="s">
        <v>353</v>
      </c>
      <c r="B177" t="s">
        <v>502</v>
      </c>
      <c r="C177" t="s">
        <v>355</v>
      </c>
      <c r="D177" t="s">
        <v>503</v>
      </c>
      <c r="E177" t="s">
        <v>267</v>
      </c>
      <c r="H177" t="s">
        <v>80</v>
      </c>
    </row>
    <row r="178" spans="1:8">
      <c r="A178" t="s">
        <v>353</v>
      </c>
      <c r="B178" t="s">
        <v>549</v>
      </c>
      <c r="C178" t="s">
        <v>355</v>
      </c>
      <c r="D178" t="s">
        <v>551</v>
      </c>
      <c r="E178" t="s">
        <v>267</v>
      </c>
      <c r="H178" t="s">
        <v>80</v>
      </c>
    </row>
    <row r="179" spans="1:8">
      <c r="A179" t="s">
        <v>728</v>
      </c>
      <c r="B179" t="s">
        <v>729</v>
      </c>
      <c r="C179" t="s">
        <v>730</v>
      </c>
      <c r="D179" t="s">
        <v>731</v>
      </c>
      <c r="E179" t="s">
        <v>162</v>
      </c>
      <c r="H179" t="s">
        <v>63</v>
      </c>
    </row>
    <row r="180" spans="1:8">
      <c r="A180" t="s">
        <v>747</v>
      </c>
      <c r="B180" t="s">
        <v>748</v>
      </c>
      <c r="C180" t="s">
        <v>749</v>
      </c>
      <c r="D180" t="s">
        <v>750</v>
      </c>
      <c r="E180" t="s">
        <v>162</v>
      </c>
      <c r="H180" t="s">
        <v>63</v>
      </c>
    </row>
    <row r="181" spans="1:8">
      <c r="A181" t="s">
        <v>751</v>
      </c>
      <c r="B181" t="s">
        <v>752</v>
      </c>
      <c r="C181" t="s">
        <v>753</v>
      </c>
      <c r="D181" t="s">
        <v>754</v>
      </c>
      <c r="E181" t="s">
        <v>162</v>
      </c>
      <c r="H181" t="s">
        <v>63</v>
      </c>
    </row>
    <row r="182" spans="1:8">
      <c r="A182" t="s">
        <v>751</v>
      </c>
      <c r="B182" t="s">
        <v>755</v>
      </c>
      <c r="C182" t="s">
        <v>753</v>
      </c>
      <c r="D182" t="s">
        <v>756</v>
      </c>
      <c r="E182" t="s">
        <v>162</v>
      </c>
      <c r="H182" t="s">
        <v>63</v>
      </c>
    </row>
    <row r="183" spans="1:8">
      <c r="A183" t="s">
        <v>757</v>
      </c>
      <c r="B183" t="s">
        <v>758</v>
      </c>
      <c r="C183" t="s">
        <v>759</v>
      </c>
      <c r="D183" t="s">
        <v>760</v>
      </c>
      <c r="E183" t="s">
        <v>162</v>
      </c>
      <c r="H183" t="s">
        <v>63</v>
      </c>
    </row>
    <row r="184" spans="1:8">
      <c r="A184" t="s">
        <v>421</v>
      </c>
      <c r="B184" t="s">
        <v>765</v>
      </c>
      <c r="C184" t="s">
        <v>423</v>
      </c>
      <c r="D184" t="s">
        <v>563</v>
      </c>
      <c r="E184" t="s">
        <v>162</v>
      </c>
      <c r="H184" t="s">
        <v>63</v>
      </c>
    </row>
    <row r="185" spans="1:8">
      <c r="A185" t="s">
        <v>767</v>
      </c>
      <c r="B185" t="s">
        <v>768</v>
      </c>
      <c r="C185" t="s">
        <v>769</v>
      </c>
      <c r="D185" t="s">
        <v>770</v>
      </c>
      <c r="E185" t="s">
        <v>162</v>
      </c>
      <c r="H185" t="s">
        <v>63</v>
      </c>
    </row>
    <row r="186" spans="1:8">
      <c r="A186" t="s">
        <v>771</v>
      </c>
      <c r="B186" t="s">
        <v>772</v>
      </c>
      <c r="C186" t="s">
        <v>773</v>
      </c>
      <c r="D186" t="s">
        <v>161</v>
      </c>
      <c r="E186" t="s">
        <v>162</v>
      </c>
      <c r="H186" t="s">
        <v>63</v>
      </c>
    </row>
    <row r="187" spans="1:8">
      <c r="A187" t="s">
        <v>774</v>
      </c>
      <c r="B187" t="s">
        <v>192</v>
      </c>
      <c r="C187" t="s">
        <v>775</v>
      </c>
      <c r="D187" t="s">
        <v>194</v>
      </c>
      <c r="E187" t="s">
        <v>162</v>
      </c>
      <c r="H187" t="s">
        <v>63</v>
      </c>
    </row>
    <row r="188" spans="1:8">
      <c r="A188" t="s">
        <v>783</v>
      </c>
      <c r="B188" t="s">
        <v>784</v>
      </c>
      <c r="C188" t="s">
        <v>785</v>
      </c>
      <c r="D188" t="s">
        <v>786</v>
      </c>
      <c r="E188" t="s">
        <v>162</v>
      </c>
      <c r="H188" t="s">
        <v>63</v>
      </c>
    </row>
    <row r="189" spans="1:8">
      <c r="A189" t="s">
        <v>787</v>
      </c>
      <c r="B189" t="s">
        <v>788</v>
      </c>
      <c r="C189" t="s">
        <v>789</v>
      </c>
      <c r="D189" t="s">
        <v>790</v>
      </c>
      <c r="E189" t="s">
        <v>162</v>
      </c>
      <c r="H189" t="s">
        <v>63</v>
      </c>
    </row>
    <row r="190" spans="1:8">
      <c r="A190" t="s">
        <v>797</v>
      </c>
      <c r="B190" t="s">
        <v>798</v>
      </c>
      <c r="C190" t="s">
        <v>799</v>
      </c>
      <c r="D190" t="s">
        <v>800</v>
      </c>
      <c r="E190" t="s">
        <v>162</v>
      </c>
      <c r="H190" t="s">
        <v>63</v>
      </c>
    </row>
    <row r="191" spans="1:8">
      <c r="A191" t="s">
        <v>112</v>
      </c>
      <c r="B191" t="s">
        <v>805</v>
      </c>
      <c r="C191" t="s">
        <v>806</v>
      </c>
      <c r="E191" t="s">
        <v>162</v>
      </c>
      <c r="H191" t="s">
        <v>63</v>
      </c>
    </row>
    <row r="192" spans="1:8">
      <c r="A192" t="s">
        <v>528</v>
      </c>
      <c r="B192" t="s">
        <v>807</v>
      </c>
      <c r="C192" t="s">
        <v>530</v>
      </c>
      <c r="D192" t="s">
        <v>808</v>
      </c>
      <c r="E192" t="s">
        <v>162</v>
      </c>
      <c r="H192" t="s">
        <v>63</v>
      </c>
    </row>
    <row r="193" spans="1:8">
      <c r="A193" t="s">
        <v>809</v>
      </c>
      <c r="B193" t="s">
        <v>810</v>
      </c>
      <c r="C193" t="s">
        <v>811</v>
      </c>
      <c r="D193" t="s">
        <v>812</v>
      </c>
      <c r="E193" t="s">
        <v>162</v>
      </c>
      <c r="H193" t="s">
        <v>63</v>
      </c>
    </row>
    <row r="194" spans="1:8">
      <c r="A194" t="s">
        <v>814</v>
      </c>
      <c r="B194" t="s">
        <v>815</v>
      </c>
      <c r="C194" t="s">
        <v>816</v>
      </c>
      <c r="D194" t="s">
        <v>817</v>
      </c>
      <c r="E194" t="s">
        <v>162</v>
      </c>
      <c r="H194" t="s">
        <v>63</v>
      </c>
    </row>
    <row r="195" spans="1:8">
      <c r="A195" t="s">
        <v>302</v>
      </c>
      <c r="B195" t="s">
        <v>822</v>
      </c>
      <c r="C195" t="s">
        <v>304</v>
      </c>
      <c r="D195" t="s">
        <v>823</v>
      </c>
      <c r="E195" t="s">
        <v>162</v>
      </c>
      <c r="H195" t="s">
        <v>63</v>
      </c>
    </row>
    <row r="196" spans="1:8">
      <c r="A196" t="s">
        <v>824</v>
      </c>
      <c r="B196" t="s">
        <v>825</v>
      </c>
      <c r="C196" t="s">
        <v>826</v>
      </c>
      <c r="D196" t="s">
        <v>827</v>
      </c>
      <c r="E196" t="s">
        <v>162</v>
      </c>
      <c r="H196" t="s">
        <v>63</v>
      </c>
    </row>
    <row r="197" spans="1:8">
      <c r="A197" t="s">
        <v>830</v>
      </c>
      <c r="B197" t="s">
        <v>831</v>
      </c>
      <c r="C197" t="s">
        <v>832</v>
      </c>
      <c r="E197" t="s">
        <v>162</v>
      </c>
      <c r="H197" t="s">
        <v>63</v>
      </c>
    </row>
    <row r="198" spans="1:8">
      <c r="A198" t="s">
        <v>830</v>
      </c>
      <c r="B198" t="s">
        <v>834</v>
      </c>
      <c r="C198" t="s">
        <v>832</v>
      </c>
      <c r="D198" t="s">
        <v>835</v>
      </c>
      <c r="E198" t="s">
        <v>162</v>
      </c>
      <c r="H198" t="s">
        <v>63</v>
      </c>
    </row>
    <row r="199" spans="1:8">
      <c r="A199" t="s">
        <v>842</v>
      </c>
      <c r="B199" t="s">
        <v>843</v>
      </c>
      <c r="C199" t="s">
        <v>844</v>
      </c>
      <c r="D199" t="s">
        <v>416</v>
      </c>
      <c r="E199" t="s">
        <v>162</v>
      </c>
      <c r="H199" t="s">
        <v>63</v>
      </c>
    </row>
    <row r="200" spans="1:8">
      <c r="A200" t="s">
        <v>849</v>
      </c>
      <c r="B200" t="s">
        <v>850</v>
      </c>
      <c r="C200" t="s">
        <v>847</v>
      </c>
      <c r="D200" t="s">
        <v>216</v>
      </c>
      <c r="E200" t="s">
        <v>162</v>
      </c>
      <c r="H200" t="s">
        <v>63</v>
      </c>
    </row>
    <row r="201" spans="1:8">
      <c r="A201" t="s">
        <v>851</v>
      </c>
      <c r="B201" t="s">
        <v>852</v>
      </c>
      <c r="C201" t="s">
        <v>853</v>
      </c>
      <c r="D201" t="s">
        <v>854</v>
      </c>
      <c r="E201" t="s">
        <v>162</v>
      </c>
      <c r="H201" t="s">
        <v>63</v>
      </c>
    </row>
    <row r="202" spans="1:8">
      <c r="A202" t="s">
        <v>855</v>
      </c>
      <c r="B202" t="s">
        <v>856</v>
      </c>
      <c r="C202" t="s">
        <v>857</v>
      </c>
      <c r="E202" t="s">
        <v>162</v>
      </c>
      <c r="H202" t="s">
        <v>63</v>
      </c>
    </row>
    <row r="203" spans="1:8">
      <c r="A203" t="s">
        <v>858</v>
      </c>
      <c r="B203" t="s">
        <v>862</v>
      </c>
      <c r="C203" t="s">
        <v>860</v>
      </c>
      <c r="D203" t="s">
        <v>863</v>
      </c>
      <c r="E203" t="s">
        <v>162</v>
      </c>
      <c r="H203" t="s">
        <v>63</v>
      </c>
    </row>
    <row r="204" spans="1:8">
      <c r="A204" t="s">
        <v>858</v>
      </c>
      <c r="B204" t="s">
        <v>859</v>
      </c>
      <c r="C204" t="s">
        <v>860</v>
      </c>
      <c r="D204" t="s">
        <v>861</v>
      </c>
      <c r="E204" t="s">
        <v>162</v>
      </c>
      <c r="H204" t="s">
        <v>63</v>
      </c>
    </row>
    <row r="205" spans="1:8">
      <c r="A205" t="s">
        <v>245</v>
      </c>
      <c r="B205" t="s">
        <v>246</v>
      </c>
      <c r="C205" t="s">
        <v>247</v>
      </c>
      <c r="D205" t="s">
        <v>248</v>
      </c>
      <c r="E205" t="s">
        <v>162</v>
      </c>
      <c r="H205" t="s">
        <v>63</v>
      </c>
    </row>
    <row r="206" spans="1:8">
      <c r="A206" t="s">
        <v>866</v>
      </c>
      <c r="B206" t="s">
        <v>867</v>
      </c>
      <c r="C206" t="s">
        <v>868</v>
      </c>
      <c r="D206" t="s">
        <v>869</v>
      </c>
      <c r="E206" t="s">
        <v>162</v>
      </c>
      <c r="H206" t="s">
        <v>63</v>
      </c>
    </row>
    <row r="207" spans="1:8">
      <c r="A207" t="s">
        <v>324</v>
      </c>
      <c r="B207" t="s">
        <v>873</v>
      </c>
      <c r="C207" t="s">
        <v>326</v>
      </c>
      <c r="D207" t="s">
        <v>874</v>
      </c>
      <c r="E207" t="s">
        <v>162</v>
      </c>
      <c r="H207" t="s">
        <v>63</v>
      </c>
    </row>
    <row r="208" spans="1:8">
      <c r="A208" t="s">
        <v>113</v>
      </c>
      <c r="B208" t="s">
        <v>879</v>
      </c>
      <c r="C208" t="s">
        <v>880</v>
      </c>
      <c r="D208" t="s">
        <v>881</v>
      </c>
      <c r="E208" t="s">
        <v>162</v>
      </c>
      <c r="H208" t="s">
        <v>63</v>
      </c>
    </row>
    <row r="209" spans="1:8">
      <c r="A209" t="s">
        <v>885</v>
      </c>
      <c r="B209" t="s">
        <v>886</v>
      </c>
      <c r="C209" t="s">
        <v>887</v>
      </c>
      <c r="D209" t="s">
        <v>888</v>
      </c>
      <c r="E209" t="s">
        <v>162</v>
      </c>
      <c r="H209" t="s">
        <v>63</v>
      </c>
    </row>
    <row r="210" spans="1:8">
      <c r="A210" t="s">
        <v>889</v>
      </c>
      <c r="B210" t="s">
        <v>890</v>
      </c>
      <c r="C210" t="s">
        <v>891</v>
      </c>
      <c r="D210" t="s">
        <v>892</v>
      </c>
      <c r="E210" t="s">
        <v>162</v>
      </c>
      <c r="H210" t="s">
        <v>63</v>
      </c>
    </row>
    <row r="211" spans="1:8">
      <c r="A211" t="s">
        <v>908</v>
      </c>
      <c r="B211" t="s">
        <v>909</v>
      </c>
      <c r="C211" t="s">
        <v>910</v>
      </c>
      <c r="E211" t="s">
        <v>162</v>
      </c>
      <c r="H211" t="s">
        <v>63</v>
      </c>
    </row>
    <row r="212" spans="1:8">
      <c r="A212" t="s">
        <v>919</v>
      </c>
      <c r="B212" t="s">
        <v>920</v>
      </c>
      <c r="C212" t="s">
        <v>921</v>
      </c>
      <c r="D212" t="s">
        <v>922</v>
      </c>
      <c r="E212" t="s">
        <v>162</v>
      </c>
      <c r="H212" t="s">
        <v>63</v>
      </c>
    </row>
    <row r="213" spans="1:8">
      <c r="A213" t="s">
        <v>926</v>
      </c>
      <c r="B213" t="s">
        <v>927</v>
      </c>
      <c r="C213" t="s">
        <v>928</v>
      </c>
      <c r="E213" t="s">
        <v>162</v>
      </c>
      <c r="H213" t="s">
        <v>63</v>
      </c>
    </row>
    <row r="214" spans="1:8">
      <c r="A214" t="s">
        <v>933</v>
      </c>
      <c r="B214" t="s">
        <v>934</v>
      </c>
      <c r="C214" t="s">
        <v>935</v>
      </c>
      <c r="D214" t="s">
        <v>936</v>
      </c>
      <c r="E214" t="s">
        <v>162</v>
      </c>
      <c r="H214" t="s">
        <v>63</v>
      </c>
    </row>
    <row r="215" spans="1:8">
      <c r="A215" t="s">
        <v>937</v>
      </c>
      <c r="B215" t="s">
        <v>938</v>
      </c>
      <c r="C215" t="s">
        <v>939</v>
      </c>
      <c r="D215" t="s">
        <v>775</v>
      </c>
      <c r="E215" t="s">
        <v>162</v>
      </c>
      <c r="H215" t="s">
        <v>63</v>
      </c>
    </row>
    <row r="216" spans="1:8">
      <c r="A216" t="s">
        <v>732</v>
      </c>
      <c r="B216" t="s">
        <v>733</v>
      </c>
      <c r="C216" t="s">
        <v>734</v>
      </c>
      <c r="D216" t="s">
        <v>493</v>
      </c>
      <c r="E216" t="s">
        <v>267</v>
      </c>
      <c r="H216" t="s">
        <v>63</v>
      </c>
    </row>
    <row r="217" spans="1:8">
      <c r="A217" t="s">
        <v>732</v>
      </c>
      <c r="B217" t="s">
        <v>3174</v>
      </c>
      <c r="C217" t="s">
        <v>734</v>
      </c>
      <c r="D217" t="s">
        <v>3175</v>
      </c>
      <c r="E217" t="s">
        <v>267</v>
      </c>
      <c r="H217" t="s">
        <v>63</v>
      </c>
    </row>
    <row r="218" spans="1:8">
      <c r="A218" t="s">
        <v>735</v>
      </c>
      <c r="B218" t="s">
        <v>736</v>
      </c>
      <c r="C218" t="s">
        <v>737</v>
      </c>
      <c r="E218" t="s">
        <v>267</v>
      </c>
      <c r="H218" t="s">
        <v>63</v>
      </c>
    </row>
    <row r="219" spans="1:8">
      <c r="A219" t="s">
        <v>409</v>
      </c>
      <c r="B219" t="s">
        <v>738</v>
      </c>
      <c r="C219" t="s">
        <v>411</v>
      </c>
      <c r="D219" t="s">
        <v>739</v>
      </c>
      <c r="E219" t="s">
        <v>267</v>
      </c>
      <c r="H219" t="s">
        <v>63</v>
      </c>
    </row>
    <row r="220" spans="1:8">
      <c r="A220" t="s">
        <v>740</v>
      </c>
      <c r="B220" t="s">
        <v>300</v>
      </c>
      <c r="C220" t="s">
        <v>741</v>
      </c>
      <c r="D220" t="s">
        <v>301</v>
      </c>
      <c r="E220" t="s">
        <v>267</v>
      </c>
      <c r="H220" t="s">
        <v>63</v>
      </c>
    </row>
    <row r="221" spans="1:8">
      <c r="A221" t="s">
        <v>740</v>
      </c>
      <c r="B221" t="s">
        <v>742</v>
      </c>
      <c r="C221" t="s">
        <v>741</v>
      </c>
      <c r="D221" t="s">
        <v>743</v>
      </c>
      <c r="E221" t="s">
        <v>267</v>
      </c>
      <c r="H221" t="s">
        <v>63</v>
      </c>
    </row>
    <row r="222" spans="1:8">
      <c r="A222" t="s">
        <v>744</v>
      </c>
      <c r="B222" t="s">
        <v>657</v>
      </c>
      <c r="C222" t="s">
        <v>745</v>
      </c>
      <c r="D222" t="s">
        <v>746</v>
      </c>
      <c r="E222" t="s">
        <v>267</v>
      </c>
      <c r="H222" t="s">
        <v>63</v>
      </c>
    </row>
    <row r="223" spans="1:8">
      <c r="A223" t="s">
        <v>761</v>
      </c>
      <c r="B223" t="s">
        <v>762</v>
      </c>
      <c r="C223" t="s">
        <v>763</v>
      </c>
      <c r="D223" t="s">
        <v>764</v>
      </c>
      <c r="E223" t="s">
        <v>267</v>
      </c>
      <c r="H223" t="s">
        <v>63</v>
      </c>
    </row>
    <row r="224" spans="1:8">
      <c r="A224" t="s">
        <v>421</v>
      </c>
      <c r="B224" t="s">
        <v>766</v>
      </c>
      <c r="C224" t="s">
        <v>423</v>
      </c>
      <c r="D224" t="s">
        <v>766</v>
      </c>
      <c r="E224" t="s">
        <v>267</v>
      </c>
      <c r="H224" t="s">
        <v>63</v>
      </c>
    </row>
    <row r="225" spans="1:8">
      <c r="A225" t="s">
        <v>776</v>
      </c>
      <c r="B225" t="s">
        <v>777</v>
      </c>
      <c r="C225" t="s">
        <v>778</v>
      </c>
      <c r="D225" t="s">
        <v>779</v>
      </c>
      <c r="E225" t="s">
        <v>267</v>
      </c>
      <c r="H225" t="s">
        <v>63</v>
      </c>
    </row>
    <row r="226" spans="1:8">
      <c r="A226" t="s">
        <v>101</v>
      </c>
      <c r="B226" t="s">
        <v>780</v>
      </c>
      <c r="C226" t="s">
        <v>781</v>
      </c>
      <c r="D226" t="s">
        <v>782</v>
      </c>
      <c r="E226" t="s">
        <v>267</v>
      </c>
      <c r="H226" t="s">
        <v>63</v>
      </c>
    </row>
    <row r="227" spans="1:8">
      <c r="A227" t="s">
        <v>609</v>
      </c>
      <c r="B227" t="s">
        <v>610</v>
      </c>
      <c r="C227" t="s">
        <v>611</v>
      </c>
      <c r="D227" t="s">
        <v>612</v>
      </c>
      <c r="E227" t="s">
        <v>267</v>
      </c>
      <c r="H227" t="s">
        <v>63</v>
      </c>
    </row>
    <row r="228" spans="1:8">
      <c r="A228" t="s">
        <v>791</v>
      </c>
      <c r="B228" t="s">
        <v>792</v>
      </c>
      <c r="C228" t="s">
        <v>793</v>
      </c>
      <c r="D228" t="s">
        <v>331</v>
      </c>
      <c r="E228" t="s">
        <v>267</v>
      </c>
      <c r="H228" t="s">
        <v>63</v>
      </c>
    </row>
    <row r="229" spans="1:8">
      <c r="A229" t="s">
        <v>794</v>
      </c>
      <c r="B229" t="s">
        <v>795</v>
      </c>
      <c r="C229" t="s">
        <v>796</v>
      </c>
      <c r="D229" t="s">
        <v>531</v>
      </c>
      <c r="E229" t="s">
        <v>267</v>
      </c>
      <c r="H229" t="s">
        <v>63</v>
      </c>
    </row>
    <row r="230" spans="1:8">
      <c r="A230" t="s">
        <v>801</v>
      </c>
      <c r="B230" t="s">
        <v>802</v>
      </c>
      <c r="C230" t="s">
        <v>803</v>
      </c>
      <c r="D230" t="s">
        <v>804</v>
      </c>
      <c r="E230" t="s">
        <v>267</v>
      </c>
      <c r="H230" t="s">
        <v>63</v>
      </c>
    </row>
    <row r="231" spans="1:8">
      <c r="A231" t="s">
        <v>648</v>
      </c>
      <c r="B231" t="s">
        <v>649</v>
      </c>
      <c r="C231" t="s">
        <v>650</v>
      </c>
      <c r="D231" t="s">
        <v>813</v>
      </c>
      <c r="E231" t="s">
        <v>267</v>
      </c>
      <c r="H231" t="s">
        <v>63</v>
      </c>
    </row>
    <row r="232" spans="1:8">
      <c r="A232" t="s">
        <v>818</v>
      </c>
      <c r="B232" t="s">
        <v>819</v>
      </c>
      <c r="C232" t="s">
        <v>820</v>
      </c>
      <c r="D232" t="s">
        <v>821</v>
      </c>
      <c r="E232" t="s">
        <v>267</v>
      </c>
      <c r="H232" t="s">
        <v>63</v>
      </c>
    </row>
    <row r="233" spans="1:8">
      <c r="A233" t="s">
        <v>824</v>
      </c>
      <c r="B233" t="s">
        <v>828</v>
      </c>
      <c r="C233" t="s">
        <v>826</v>
      </c>
      <c r="D233" t="s">
        <v>829</v>
      </c>
      <c r="E233" t="s">
        <v>267</v>
      </c>
      <c r="H233" t="s">
        <v>63</v>
      </c>
    </row>
    <row r="234" spans="1:8">
      <c r="A234" t="s">
        <v>830</v>
      </c>
      <c r="B234" t="s">
        <v>833</v>
      </c>
      <c r="C234" t="s">
        <v>832</v>
      </c>
      <c r="D234" t="s">
        <v>335</v>
      </c>
      <c r="E234" t="s">
        <v>267</v>
      </c>
      <c r="H234" t="s">
        <v>63</v>
      </c>
    </row>
    <row r="235" spans="1:8">
      <c r="A235" t="s">
        <v>836</v>
      </c>
      <c r="B235" t="s">
        <v>629</v>
      </c>
      <c r="C235" t="s">
        <v>837</v>
      </c>
      <c r="D235" t="s">
        <v>631</v>
      </c>
      <c r="E235" t="s">
        <v>267</v>
      </c>
      <c r="H235" t="s">
        <v>63</v>
      </c>
    </row>
    <row r="236" spans="1:8">
      <c r="A236" t="s">
        <v>838</v>
      </c>
      <c r="B236" t="s">
        <v>839</v>
      </c>
      <c r="C236" t="s">
        <v>840</v>
      </c>
      <c r="D236" t="s">
        <v>841</v>
      </c>
      <c r="E236" t="s">
        <v>267</v>
      </c>
      <c r="H236" t="s">
        <v>63</v>
      </c>
    </row>
    <row r="237" spans="1:8">
      <c r="A237" t="s">
        <v>845</v>
      </c>
      <c r="B237" t="s">
        <v>846</v>
      </c>
      <c r="C237" t="s">
        <v>847</v>
      </c>
      <c r="D237" t="s">
        <v>848</v>
      </c>
      <c r="E237" t="s">
        <v>267</v>
      </c>
      <c r="H237" t="s">
        <v>63</v>
      </c>
    </row>
    <row r="238" spans="1:8">
      <c r="A238" t="s">
        <v>233</v>
      </c>
      <c r="B238" t="s">
        <v>864</v>
      </c>
      <c r="C238" t="s">
        <v>235</v>
      </c>
      <c r="D238" t="s">
        <v>865</v>
      </c>
      <c r="E238" t="s">
        <v>267</v>
      </c>
      <c r="H238" t="s">
        <v>63</v>
      </c>
    </row>
    <row r="239" spans="1:8">
      <c r="A239" t="s">
        <v>870</v>
      </c>
      <c r="B239" t="s">
        <v>871</v>
      </c>
      <c r="C239" t="s">
        <v>872</v>
      </c>
      <c r="E239" t="s">
        <v>267</v>
      </c>
      <c r="H239" t="s">
        <v>63</v>
      </c>
    </row>
    <row r="240" spans="1:8">
      <c r="A240" t="s">
        <v>875</v>
      </c>
      <c r="B240" t="s">
        <v>876</v>
      </c>
      <c r="C240" t="s">
        <v>877</v>
      </c>
      <c r="D240" t="s">
        <v>878</v>
      </c>
      <c r="E240" t="s">
        <v>267</v>
      </c>
      <c r="H240" t="s">
        <v>63</v>
      </c>
    </row>
    <row r="241" spans="1:8">
      <c r="A241" t="s">
        <v>92</v>
      </c>
      <c r="B241" t="s">
        <v>882</v>
      </c>
      <c r="C241" t="s">
        <v>883</v>
      </c>
      <c r="D241" t="s">
        <v>884</v>
      </c>
      <c r="E241" t="s">
        <v>267</v>
      </c>
      <c r="H241" t="s">
        <v>63</v>
      </c>
    </row>
    <row r="242" spans="1:8">
      <c r="A242" t="s">
        <v>893</v>
      </c>
      <c r="B242" t="s">
        <v>894</v>
      </c>
      <c r="C242" t="s">
        <v>895</v>
      </c>
      <c r="D242" t="s">
        <v>896</v>
      </c>
      <c r="E242" t="s">
        <v>267</v>
      </c>
      <c r="H242" t="s">
        <v>63</v>
      </c>
    </row>
    <row r="243" spans="1:8">
      <c r="A243" t="s">
        <v>106</v>
      </c>
      <c r="B243" t="s">
        <v>897</v>
      </c>
      <c r="C243" t="s">
        <v>898</v>
      </c>
      <c r="D243" t="s">
        <v>899</v>
      </c>
      <c r="E243" t="s">
        <v>267</v>
      </c>
      <c r="H243" t="s">
        <v>63</v>
      </c>
    </row>
    <row r="244" spans="1:8">
      <c r="A244" t="s">
        <v>900</v>
      </c>
      <c r="B244" t="s">
        <v>901</v>
      </c>
      <c r="C244" t="s">
        <v>902</v>
      </c>
      <c r="D244" t="s">
        <v>347</v>
      </c>
      <c r="E244" t="s">
        <v>267</v>
      </c>
      <c r="H244" t="s">
        <v>63</v>
      </c>
    </row>
    <row r="245" spans="1:8">
      <c r="A245" t="s">
        <v>94</v>
      </c>
      <c r="B245" t="s">
        <v>903</v>
      </c>
      <c r="C245" t="s">
        <v>904</v>
      </c>
      <c r="D245" t="s">
        <v>905</v>
      </c>
      <c r="E245" t="s">
        <v>267</v>
      </c>
      <c r="H245" t="s">
        <v>63</v>
      </c>
    </row>
    <row r="246" spans="1:8">
      <c r="A246" t="s">
        <v>709</v>
      </c>
      <c r="B246" t="s">
        <v>906</v>
      </c>
      <c r="C246" t="s">
        <v>711</v>
      </c>
      <c r="D246" t="s">
        <v>907</v>
      </c>
      <c r="E246" t="s">
        <v>267</v>
      </c>
      <c r="H246" t="s">
        <v>63</v>
      </c>
    </row>
    <row r="247" spans="1:8">
      <c r="A247" t="s">
        <v>911</v>
      </c>
      <c r="B247" t="s">
        <v>912</v>
      </c>
      <c r="C247" t="s">
        <v>913</v>
      </c>
      <c r="D247" t="s">
        <v>914</v>
      </c>
      <c r="E247" t="s">
        <v>267</v>
      </c>
      <c r="H247" t="s">
        <v>63</v>
      </c>
    </row>
    <row r="248" spans="1:8">
      <c r="A248" t="s">
        <v>915</v>
      </c>
      <c r="B248" t="s">
        <v>916</v>
      </c>
      <c r="C248" t="s">
        <v>917</v>
      </c>
      <c r="D248" t="s">
        <v>918</v>
      </c>
      <c r="E248" t="s">
        <v>267</v>
      </c>
      <c r="H248" t="s">
        <v>63</v>
      </c>
    </row>
    <row r="249" spans="1:8">
      <c r="A249" t="s">
        <v>923</v>
      </c>
      <c r="B249" t="s">
        <v>924</v>
      </c>
      <c r="C249" t="s">
        <v>925</v>
      </c>
      <c r="D249" t="s">
        <v>643</v>
      </c>
      <c r="E249" t="s">
        <v>267</v>
      </c>
      <c r="H249" t="s">
        <v>63</v>
      </c>
    </row>
    <row r="250" spans="1:8">
      <c r="A250" t="s">
        <v>929</v>
      </c>
      <c r="B250" t="s">
        <v>930</v>
      </c>
      <c r="C250" t="s">
        <v>931</v>
      </c>
      <c r="D250" t="s">
        <v>932</v>
      </c>
      <c r="E250" t="s">
        <v>267</v>
      </c>
      <c r="H250" t="s">
        <v>63</v>
      </c>
    </row>
    <row r="251" spans="1:8">
      <c r="A251" t="s">
        <v>941</v>
      </c>
      <c r="B251" t="s">
        <v>942</v>
      </c>
      <c r="C251" t="s">
        <v>943</v>
      </c>
      <c r="D251" t="s">
        <v>944</v>
      </c>
      <c r="E251" t="s">
        <v>162</v>
      </c>
      <c r="H251" t="s">
        <v>940</v>
      </c>
    </row>
    <row r="252" spans="1:8">
      <c r="A252" t="s">
        <v>191</v>
      </c>
      <c r="B252" t="s">
        <v>192</v>
      </c>
      <c r="C252" t="s">
        <v>193</v>
      </c>
      <c r="D252" t="s">
        <v>194</v>
      </c>
      <c r="E252" t="s">
        <v>162</v>
      </c>
      <c r="H252" t="s">
        <v>940</v>
      </c>
    </row>
    <row r="253" spans="1:8">
      <c r="A253" t="s">
        <v>191</v>
      </c>
      <c r="B253" t="s">
        <v>714</v>
      </c>
      <c r="C253" t="s">
        <v>193</v>
      </c>
      <c r="D253" t="s">
        <v>716</v>
      </c>
      <c r="E253" t="s">
        <v>162</v>
      </c>
      <c r="H253" t="s">
        <v>940</v>
      </c>
    </row>
    <row r="254" spans="1:8">
      <c r="A254" t="s">
        <v>945</v>
      </c>
      <c r="B254" t="s">
        <v>946</v>
      </c>
      <c r="C254" t="s">
        <v>947</v>
      </c>
      <c r="D254" t="s">
        <v>170</v>
      </c>
      <c r="E254" t="s">
        <v>162</v>
      </c>
      <c r="H254" t="s">
        <v>940</v>
      </c>
    </row>
    <row r="255" spans="1:8">
      <c r="A255" t="s">
        <v>948</v>
      </c>
      <c r="B255" t="s">
        <v>949</v>
      </c>
      <c r="C255" t="s">
        <v>950</v>
      </c>
      <c r="D255" t="s">
        <v>256</v>
      </c>
      <c r="E255" t="s">
        <v>162</v>
      </c>
      <c r="H255" t="s">
        <v>940</v>
      </c>
    </row>
    <row r="256" spans="1:8">
      <c r="A256" t="s">
        <v>94</v>
      </c>
      <c r="B256" t="s">
        <v>951</v>
      </c>
      <c r="C256" t="s">
        <v>904</v>
      </c>
      <c r="D256" t="s">
        <v>212</v>
      </c>
      <c r="E256" t="s">
        <v>162</v>
      </c>
      <c r="H256" t="s">
        <v>940</v>
      </c>
    </row>
    <row r="257" spans="1:8">
      <c r="A257" t="s">
        <v>952</v>
      </c>
      <c r="B257" t="s">
        <v>953</v>
      </c>
      <c r="C257" t="s">
        <v>954</v>
      </c>
      <c r="D257" t="s">
        <v>955</v>
      </c>
      <c r="E257" t="s">
        <v>162</v>
      </c>
      <c r="H257" t="s">
        <v>940</v>
      </c>
    </row>
    <row r="258" spans="1:8">
      <c r="A258" t="s">
        <v>353</v>
      </c>
      <c r="B258" t="s">
        <v>956</v>
      </c>
      <c r="C258" t="s">
        <v>355</v>
      </c>
      <c r="D258" t="s">
        <v>957</v>
      </c>
      <c r="E258" t="s">
        <v>162</v>
      </c>
      <c r="H258" t="s">
        <v>940</v>
      </c>
    </row>
    <row r="259" spans="1:8">
      <c r="A259" t="s">
        <v>93</v>
      </c>
      <c r="B259" t="s">
        <v>958</v>
      </c>
      <c r="C259" t="s">
        <v>959</v>
      </c>
      <c r="D259" t="s">
        <v>960</v>
      </c>
      <c r="E259" t="s">
        <v>162</v>
      </c>
      <c r="H259" t="s">
        <v>98</v>
      </c>
    </row>
    <row r="260" spans="1:8">
      <c r="A260" t="s">
        <v>961</v>
      </c>
      <c r="B260" t="s">
        <v>962</v>
      </c>
      <c r="C260" t="s">
        <v>963</v>
      </c>
      <c r="D260" t="s">
        <v>964</v>
      </c>
      <c r="E260" t="s">
        <v>162</v>
      </c>
      <c r="H260" t="s">
        <v>98</v>
      </c>
    </row>
    <row r="261" spans="1:8">
      <c r="A261" t="s">
        <v>774</v>
      </c>
      <c r="B261" t="s">
        <v>971</v>
      </c>
      <c r="C261" t="s">
        <v>775</v>
      </c>
      <c r="D261" t="s">
        <v>194</v>
      </c>
      <c r="E261" t="s">
        <v>162</v>
      </c>
      <c r="H261" t="s">
        <v>98</v>
      </c>
    </row>
    <row r="262" spans="1:8">
      <c r="A262" t="s">
        <v>972</v>
      </c>
      <c r="B262" t="s">
        <v>164</v>
      </c>
      <c r="C262" t="s">
        <v>973</v>
      </c>
      <c r="D262" t="s">
        <v>166</v>
      </c>
      <c r="E262" t="s">
        <v>162</v>
      </c>
      <c r="H262" t="s">
        <v>98</v>
      </c>
    </row>
    <row r="263" spans="1:8">
      <c r="A263" t="s">
        <v>296</v>
      </c>
      <c r="B263" t="s">
        <v>859</v>
      </c>
      <c r="C263" t="s">
        <v>298</v>
      </c>
      <c r="D263" t="s">
        <v>861</v>
      </c>
      <c r="E263" t="s">
        <v>162</v>
      </c>
      <c r="H263" t="s">
        <v>98</v>
      </c>
    </row>
    <row r="264" spans="1:8">
      <c r="A264" t="s">
        <v>648</v>
      </c>
      <c r="B264" t="s">
        <v>974</v>
      </c>
      <c r="C264" t="s">
        <v>650</v>
      </c>
      <c r="D264" t="s">
        <v>975</v>
      </c>
      <c r="E264" t="s">
        <v>162</v>
      </c>
      <c r="H264" t="s">
        <v>98</v>
      </c>
    </row>
    <row r="265" spans="1:8">
      <c r="A265" t="s">
        <v>830</v>
      </c>
      <c r="B265" t="s">
        <v>834</v>
      </c>
      <c r="C265" t="s">
        <v>832</v>
      </c>
      <c r="D265" t="s">
        <v>835</v>
      </c>
      <c r="E265" t="s">
        <v>162</v>
      </c>
      <c r="H265" t="s">
        <v>98</v>
      </c>
    </row>
    <row r="266" spans="1:8">
      <c r="A266" t="s">
        <v>980</v>
      </c>
      <c r="B266" t="s">
        <v>981</v>
      </c>
      <c r="C266" t="s">
        <v>982</v>
      </c>
      <c r="D266" t="s">
        <v>983</v>
      </c>
      <c r="E266" t="s">
        <v>162</v>
      </c>
      <c r="H266" t="s">
        <v>98</v>
      </c>
    </row>
    <row r="267" spans="1:8">
      <c r="A267" t="s">
        <v>995</v>
      </c>
      <c r="B267" t="s">
        <v>996</v>
      </c>
      <c r="C267" t="s">
        <v>997</v>
      </c>
      <c r="D267" t="s">
        <v>835</v>
      </c>
      <c r="E267" t="s">
        <v>162</v>
      </c>
      <c r="H267" t="s">
        <v>98</v>
      </c>
    </row>
    <row r="268" spans="1:8">
      <c r="A268" t="s">
        <v>998</v>
      </c>
      <c r="B268" t="s">
        <v>999</v>
      </c>
      <c r="C268" t="s">
        <v>1000</v>
      </c>
      <c r="D268" t="s">
        <v>1001</v>
      </c>
      <c r="E268" t="s">
        <v>162</v>
      </c>
      <c r="H268" t="s">
        <v>98</v>
      </c>
    </row>
    <row r="269" spans="1:8">
      <c r="A269" t="s">
        <v>1010</v>
      </c>
      <c r="B269" t="s">
        <v>1011</v>
      </c>
      <c r="C269" t="s">
        <v>1012</v>
      </c>
      <c r="D269" t="s">
        <v>1013</v>
      </c>
      <c r="E269" t="s">
        <v>162</v>
      </c>
      <c r="H269" t="s">
        <v>98</v>
      </c>
    </row>
    <row r="270" spans="1:8">
      <c r="A270" t="s">
        <v>1019</v>
      </c>
      <c r="B270" t="s">
        <v>1020</v>
      </c>
      <c r="C270" t="s">
        <v>1021</v>
      </c>
      <c r="D270" t="s">
        <v>1022</v>
      </c>
      <c r="E270" t="s">
        <v>162</v>
      </c>
      <c r="H270" t="s">
        <v>98</v>
      </c>
    </row>
    <row r="271" spans="1:8">
      <c r="A271" t="s">
        <v>1023</v>
      </c>
      <c r="B271" t="s">
        <v>1024</v>
      </c>
      <c r="C271" t="s">
        <v>1025</v>
      </c>
      <c r="D271" t="s">
        <v>416</v>
      </c>
      <c r="E271" t="s">
        <v>162</v>
      </c>
      <c r="H271" t="s">
        <v>98</v>
      </c>
    </row>
    <row r="272" spans="1:8">
      <c r="A272" t="s">
        <v>498</v>
      </c>
      <c r="B272" t="s">
        <v>1028</v>
      </c>
      <c r="C272" t="s">
        <v>500</v>
      </c>
      <c r="D272" t="s">
        <v>823</v>
      </c>
      <c r="E272" t="s">
        <v>162</v>
      </c>
      <c r="H272" t="s">
        <v>98</v>
      </c>
    </row>
    <row r="273" spans="1:8">
      <c r="A273" t="s">
        <v>1029</v>
      </c>
      <c r="B273" t="s">
        <v>1030</v>
      </c>
      <c r="C273" t="s">
        <v>1031</v>
      </c>
      <c r="D273" t="s">
        <v>1032</v>
      </c>
      <c r="E273" t="s">
        <v>162</v>
      </c>
      <c r="H273" t="s">
        <v>98</v>
      </c>
    </row>
    <row r="274" spans="1:8">
      <c r="A274" t="s">
        <v>1033</v>
      </c>
      <c r="B274" t="s">
        <v>1034</v>
      </c>
      <c r="C274" t="s">
        <v>1035</v>
      </c>
      <c r="D274" t="s">
        <v>804</v>
      </c>
      <c r="E274" t="s">
        <v>162</v>
      </c>
      <c r="H274" t="s">
        <v>98</v>
      </c>
    </row>
    <row r="275" spans="1:8">
      <c r="A275" t="s">
        <v>732</v>
      </c>
      <c r="B275" t="s">
        <v>733</v>
      </c>
      <c r="C275" t="s">
        <v>965</v>
      </c>
      <c r="D275" t="s">
        <v>493</v>
      </c>
      <c r="E275" t="s">
        <v>267</v>
      </c>
      <c r="H275" t="s">
        <v>98</v>
      </c>
    </row>
    <row r="276" spans="1:8">
      <c r="A276" t="s">
        <v>966</v>
      </c>
      <c r="B276" t="s">
        <v>967</v>
      </c>
      <c r="C276" t="s">
        <v>968</v>
      </c>
      <c r="D276" t="s">
        <v>969</v>
      </c>
      <c r="E276" t="s">
        <v>267</v>
      </c>
      <c r="H276" t="s">
        <v>98</v>
      </c>
    </row>
    <row r="277" spans="1:8">
      <c r="A277" t="s">
        <v>970</v>
      </c>
      <c r="B277" t="s">
        <v>360</v>
      </c>
      <c r="C277" t="s">
        <v>591</v>
      </c>
      <c r="D277" t="s">
        <v>362</v>
      </c>
      <c r="E277" t="s">
        <v>267</v>
      </c>
      <c r="H277" t="s">
        <v>98</v>
      </c>
    </row>
    <row r="278" spans="1:8">
      <c r="A278" t="s">
        <v>976</v>
      </c>
      <c r="B278" t="s">
        <v>977</v>
      </c>
      <c r="C278" t="s">
        <v>978</v>
      </c>
      <c r="D278" t="s">
        <v>979</v>
      </c>
      <c r="E278" t="s">
        <v>267</v>
      </c>
      <c r="H278" t="s">
        <v>98</v>
      </c>
    </row>
    <row r="279" spans="1:8">
      <c r="A279" t="s">
        <v>984</v>
      </c>
      <c r="B279" t="s">
        <v>985</v>
      </c>
      <c r="C279" t="s">
        <v>986</v>
      </c>
      <c r="D279" t="s">
        <v>535</v>
      </c>
      <c r="E279" t="s">
        <v>267</v>
      </c>
      <c r="H279" t="s">
        <v>98</v>
      </c>
    </row>
    <row r="280" spans="1:8">
      <c r="A280" t="s">
        <v>233</v>
      </c>
      <c r="B280" t="s">
        <v>987</v>
      </c>
      <c r="C280" t="s">
        <v>235</v>
      </c>
      <c r="D280" t="s">
        <v>988</v>
      </c>
      <c r="E280" t="s">
        <v>267</v>
      </c>
      <c r="H280" t="s">
        <v>98</v>
      </c>
    </row>
    <row r="281" spans="1:8">
      <c r="A281" t="s">
        <v>989</v>
      </c>
      <c r="B281" t="s">
        <v>990</v>
      </c>
      <c r="C281" t="s">
        <v>991</v>
      </c>
      <c r="D281" t="s">
        <v>992</v>
      </c>
      <c r="E281" t="s">
        <v>267</v>
      </c>
      <c r="H281" t="s">
        <v>98</v>
      </c>
    </row>
    <row r="282" spans="1:8">
      <c r="A282" t="s">
        <v>684</v>
      </c>
      <c r="B282" t="s">
        <v>993</v>
      </c>
      <c r="C282" t="s">
        <v>686</v>
      </c>
      <c r="D282" t="s">
        <v>994</v>
      </c>
      <c r="E282" t="s">
        <v>267</v>
      </c>
      <c r="H282" t="s">
        <v>98</v>
      </c>
    </row>
    <row r="283" spans="1:8">
      <c r="A283" t="s">
        <v>1002</v>
      </c>
      <c r="B283" t="s">
        <v>1003</v>
      </c>
      <c r="C283" t="s">
        <v>1004</v>
      </c>
      <c r="D283" t="s">
        <v>1005</v>
      </c>
      <c r="E283" t="s">
        <v>267</v>
      </c>
      <c r="H283" t="s">
        <v>98</v>
      </c>
    </row>
    <row r="284" spans="1:8">
      <c r="A284" t="s">
        <v>1006</v>
      </c>
      <c r="B284" t="s">
        <v>762</v>
      </c>
      <c r="C284" t="s">
        <v>1007</v>
      </c>
      <c r="D284" t="s">
        <v>764</v>
      </c>
      <c r="E284" t="s">
        <v>267</v>
      </c>
      <c r="H284" t="s">
        <v>98</v>
      </c>
    </row>
    <row r="285" spans="1:8">
      <c r="A285" t="s">
        <v>691</v>
      </c>
      <c r="B285" t="s">
        <v>1008</v>
      </c>
      <c r="C285" t="s">
        <v>693</v>
      </c>
      <c r="D285" t="s">
        <v>1009</v>
      </c>
      <c r="E285" t="s">
        <v>267</v>
      </c>
      <c r="H285" t="s">
        <v>98</v>
      </c>
    </row>
    <row r="286" spans="1:8">
      <c r="A286" t="s">
        <v>1014</v>
      </c>
      <c r="B286" t="s">
        <v>1015</v>
      </c>
      <c r="C286" t="s">
        <v>1016</v>
      </c>
      <c r="D286" t="s">
        <v>1017</v>
      </c>
      <c r="E286" t="s">
        <v>267</v>
      </c>
      <c r="H286" t="s">
        <v>98</v>
      </c>
    </row>
    <row r="287" spans="1:8">
      <c r="A287" t="s">
        <v>1018</v>
      </c>
      <c r="B287" t="s">
        <v>901</v>
      </c>
      <c r="C287" t="s">
        <v>902</v>
      </c>
      <c r="D287" t="s">
        <v>347</v>
      </c>
      <c r="E287" t="s">
        <v>267</v>
      </c>
      <c r="H287" t="s">
        <v>98</v>
      </c>
    </row>
    <row r="288" spans="1:8">
      <c r="A288" t="s">
        <v>1026</v>
      </c>
      <c r="B288" t="s">
        <v>341</v>
      </c>
      <c r="C288" t="s">
        <v>1027</v>
      </c>
      <c r="D288" t="s">
        <v>343</v>
      </c>
      <c r="E288" t="s">
        <v>267</v>
      </c>
      <c r="H288" t="s">
        <v>98</v>
      </c>
    </row>
    <row r="289" spans="1:8">
      <c r="A289" t="s">
        <v>3116</v>
      </c>
      <c r="B289" t="s">
        <v>1895</v>
      </c>
      <c r="C289" t="s">
        <v>3117</v>
      </c>
      <c r="D289" t="s">
        <v>1896</v>
      </c>
      <c r="E289" t="s">
        <v>162</v>
      </c>
      <c r="H289" t="s">
        <v>110</v>
      </c>
    </row>
    <row r="290" spans="1:8">
      <c r="A290" t="s">
        <v>1777</v>
      </c>
      <c r="B290" t="s">
        <v>3118</v>
      </c>
      <c r="C290" t="s">
        <v>1779</v>
      </c>
      <c r="D290" t="s">
        <v>3119</v>
      </c>
      <c r="E290" t="s">
        <v>162</v>
      </c>
      <c r="H290" t="s">
        <v>110</v>
      </c>
    </row>
    <row r="291" spans="1:8">
      <c r="A291" t="s">
        <v>3120</v>
      </c>
      <c r="B291" t="s">
        <v>3121</v>
      </c>
      <c r="C291" t="s">
        <v>2547</v>
      </c>
      <c r="D291" t="s">
        <v>3122</v>
      </c>
      <c r="E291" t="s">
        <v>162</v>
      </c>
      <c r="H291" t="s">
        <v>110</v>
      </c>
    </row>
    <row r="292" spans="1:8">
      <c r="A292" t="s">
        <v>980</v>
      </c>
      <c r="B292" t="s">
        <v>859</v>
      </c>
      <c r="C292" t="s">
        <v>982</v>
      </c>
      <c r="D292" t="s">
        <v>861</v>
      </c>
      <c r="E292" t="s">
        <v>162</v>
      </c>
      <c r="H292" t="s">
        <v>110</v>
      </c>
    </row>
    <row r="293" spans="1:8">
      <c r="A293" t="s">
        <v>995</v>
      </c>
      <c r="B293" t="s">
        <v>996</v>
      </c>
      <c r="C293" t="s">
        <v>997</v>
      </c>
      <c r="D293" t="s">
        <v>835</v>
      </c>
      <c r="E293" t="s">
        <v>162</v>
      </c>
      <c r="H293" t="s">
        <v>110</v>
      </c>
    </row>
    <row r="294" spans="1:8">
      <c r="A294" t="s">
        <v>1010</v>
      </c>
      <c r="B294" t="s">
        <v>1011</v>
      </c>
      <c r="C294" t="s">
        <v>1012</v>
      </c>
      <c r="D294" t="s">
        <v>1013</v>
      </c>
      <c r="E294" t="s">
        <v>162</v>
      </c>
      <c r="H294" t="s">
        <v>110</v>
      </c>
    </row>
    <row r="295" spans="1:8">
      <c r="A295" t="s">
        <v>952</v>
      </c>
      <c r="B295" t="s">
        <v>1737</v>
      </c>
      <c r="C295" t="s">
        <v>954</v>
      </c>
      <c r="D295" t="s">
        <v>470</v>
      </c>
      <c r="E295" t="s">
        <v>162</v>
      </c>
      <c r="H295" t="s">
        <v>110</v>
      </c>
    </row>
    <row r="296" spans="1:8">
      <c r="A296" t="s">
        <v>498</v>
      </c>
      <c r="B296" t="s">
        <v>1028</v>
      </c>
      <c r="C296" t="s">
        <v>500</v>
      </c>
      <c r="D296" t="s">
        <v>823</v>
      </c>
      <c r="E296" t="s">
        <v>162</v>
      </c>
      <c r="H296" t="s">
        <v>110</v>
      </c>
    </row>
    <row r="297" spans="1:8">
      <c r="A297" t="s">
        <v>1038</v>
      </c>
      <c r="B297" t="s">
        <v>1039</v>
      </c>
      <c r="C297" t="s">
        <v>1040</v>
      </c>
      <c r="D297" t="s">
        <v>1041</v>
      </c>
      <c r="E297" t="s">
        <v>162</v>
      </c>
      <c r="H297" t="s">
        <v>62</v>
      </c>
    </row>
    <row r="298" spans="1:8">
      <c r="A298" t="s">
        <v>1042</v>
      </c>
      <c r="B298" t="s">
        <v>1043</v>
      </c>
      <c r="C298" t="s">
        <v>1044</v>
      </c>
      <c r="D298" t="s">
        <v>1045</v>
      </c>
      <c r="E298" t="s">
        <v>162</v>
      </c>
      <c r="H298" t="s">
        <v>62</v>
      </c>
    </row>
    <row r="299" spans="1:8">
      <c r="A299" t="s">
        <v>1046</v>
      </c>
      <c r="B299" t="s">
        <v>1047</v>
      </c>
      <c r="C299" t="s">
        <v>1048</v>
      </c>
      <c r="D299" t="s">
        <v>1049</v>
      </c>
      <c r="E299" t="s">
        <v>162</v>
      </c>
      <c r="H299" t="s">
        <v>62</v>
      </c>
    </row>
    <row r="300" spans="1:8">
      <c r="A300" t="s">
        <v>1050</v>
      </c>
      <c r="B300" t="s">
        <v>1051</v>
      </c>
      <c r="C300" t="s">
        <v>1052</v>
      </c>
      <c r="D300" t="s">
        <v>770</v>
      </c>
      <c r="E300" t="s">
        <v>162</v>
      </c>
      <c r="H300" t="s">
        <v>62</v>
      </c>
    </row>
    <row r="301" spans="1:8">
      <c r="A301" t="s">
        <v>1057</v>
      </c>
      <c r="B301" t="s">
        <v>1058</v>
      </c>
      <c r="C301" t="s">
        <v>1059</v>
      </c>
      <c r="D301" t="s">
        <v>248</v>
      </c>
      <c r="E301" t="s">
        <v>162</v>
      </c>
      <c r="H301" t="s">
        <v>62</v>
      </c>
    </row>
    <row r="302" spans="1:8">
      <c r="A302" t="s">
        <v>1060</v>
      </c>
      <c r="B302" t="s">
        <v>1061</v>
      </c>
      <c r="C302" t="s">
        <v>1062</v>
      </c>
      <c r="D302" t="s">
        <v>1063</v>
      </c>
      <c r="E302" t="s">
        <v>162</v>
      </c>
      <c r="H302" t="s">
        <v>62</v>
      </c>
    </row>
    <row r="303" spans="1:8">
      <c r="A303" t="s">
        <v>1067</v>
      </c>
      <c r="B303" t="s">
        <v>1068</v>
      </c>
      <c r="C303" t="s">
        <v>1069</v>
      </c>
      <c r="D303" t="s">
        <v>1070</v>
      </c>
      <c r="E303" t="s">
        <v>162</v>
      </c>
      <c r="H303" t="s">
        <v>62</v>
      </c>
    </row>
    <row r="304" spans="1:8">
      <c r="A304" t="s">
        <v>1071</v>
      </c>
      <c r="B304" t="s">
        <v>1072</v>
      </c>
      <c r="C304" t="s">
        <v>1073</v>
      </c>
      <c r="E304" t="s">
        <v>162</v>
      </c>
      <c r="H304" t="s">
        <v>62</v>
      </c>
    </row>
    <row r="305" spans="1:8">
      <c r="A305" t="s">
        <v>1077</v>
      </c>
      <c r="B305" t="s">
        <v>1078</v>
      </c>
      <c r="C305" t="s">
        <v>373</v>
      </c>
      <c r="D305" t="s">
        <v>1079</v>
      </c>
      <c r="E305" t="s">
        <v>162</v>
      </c>
      <c r="H305" t="s">
        <v>62</v>
      </c>
    </row>
    <row r="306" spans="1:8">
      <c r="A306" t="s">
        <v>1080</v>
      </c>
      <c r="B306" t="s">
        <v>1081</v>
      </c>
      <c r="C306" t="s">
        <v>1082</v>
      </c>
      <c r="D306" t="s">
        <v>1083</v>
      </c>
      <c r="E306" t="s">
        <v>162</v>
      </c>
      <c r="H306" t="s">
        <v>62</v>
      </c>
    </row>
    <row r="307" spans="1:8">
      <c r="A307" t="s">
        <v>1084</v>
      </c>
      <c r="B307" t="s">
        <v>1085</v>
      </c>
      <c r="C307" t="s">
        <v>1086</v>
      </c>
      <c r="D307" t="s">
        <v>1087</v>
      </c>
      <c r="E307" t="s">
        <v>162</v>
      </c>
      <c r="H307" t="s">
        <v>62</v>
      </c>
    </row>
    <row r="308" spans="1:8">
      <c r="A308" t="s">
        <v>1095</v>
      </c>
      <c r="B308" t="s">
        <v>1096</v>
      </c>
      <c r="C308" t="s">
        <v>1097</v>
      </c>
      <c r="D308" t="s">
        <v>1098</v>
      </c>
      <c r="E308" t="s">
        <v>162</v>
      </c>
      <c r="H308" t="s">
        <v>62</v>
      </c>
    </row>
    <row r="309" spans="1:8">
      <c r="A309" t="s">
        <v>1099</v>
      </c>
      <c r="B309" t="s">
        <v>1100</v>
      </c>
      <c r="C309" t="s">
        <v>1101</v>
      </c>
      <c r="D309" t="s">
        <v>1102</v>
      </c>
      <c r="E309" t="s">
        <v>162</v>
      </c>
      <c r="H309" t="s">
        <v>62</v>
      </c>
    </row>
    <row r="310" spans="1:8">
      <c r="A310" t="s">
        <v>93</v>
      </c>
      <c r="B310" t="s">
        <v>1036</v>
      </c>
      <c r="C310" t="s">
        <v>959</v>
      </c>
      <c r="D310" t="s">
        <v>1037</v>
      </c>
      <c r="E310" t="s">
        <v>267</v>
      </c>
      <c r="H310" t="s">
        <v>62</v>
      </c>
    </row>
    <row r="311" spans="1:8">
      <c r="A311" t="s">
        <v>560</v>
      </c>
      <c r="B311" t="s">
        <v>622</v>
      </c>
      <c r="C311" t="s">
        <v>562</v>
      </c>
      <c r="D311" t="s">
        <v>624</v>
      </c>
      <c r="E311" t="s">
        <v>267</v>
      </c>
      <c r="H311" t="s">
        <v>62</v>
      </c>
    </row>
    <row r="312" spans="1:8">
      <c r="A312" t="s">
        <v>1053</v>
      </c>
      <c r="B312" t="s">
        <v>1054</v>
      </c>
      <c r="C312" t="s">
        <v>1055</v>
      </c>
      <c r="D312" t="s">
        <v>1056</v>
      </c>
      <c r="E312" t="s">
        <v>267</v>
      </c>
      <c r="H312" t="s">
        <v>62</v>
      </c>
    </row>
    <row r="313" spans="1:8">
      <c r="A313" t="s">
        <v>1064</v>
      </c>
      <c r="B313" t="s">
        <v>1065</v>
      </c>
      <c r="C313" t="s">
        <v>1066</v>
      </c>
      <c r="D313" t="s">
        <v>782</v>
      </c>
      <c r="E313" t="s">
        <v>267</v>
      </c>
      <c r="H313" t="s">
        <v>62</v>
      </c>
    </row>
    <row r="314" spans="1:8">
      <c r="A314" t="s">
        <v>1074</v>
      </c>
      <c r="B314" t="s">
        <v>1075</v>
      </c>
      <c r="C314" t="s">
        <v>1076</v>
      </c>
      <c r="D314" t="s">
        <v>878</v>
      </c>
      <c r="E314" t="s">
        <v>267</v>
      </c>
      <c r="H314" t="s">
        <v>62</v>
      </c>
    </row>
    <row r="315" spans="1:8">
      <c r="A315" t="s">
        <v>1088</v>
      </c>
      <c r="B315" t="s">
        <v>1089</v>
      </c>
      <c r="C315" t="s">
        <v>1090</v>
      </c>
      <c r="D315" t="s">
        <v>899</v>
      </c>
      <c r="E315" t="s">
        <v>267</v>
      </c>
      <c r="H315" t="s">
        <v>62</v>
      </c>
    </row>
    <row r="316" spans="1:8">
      <c r="A316" t="s">
        <v>1091</v>
      </c>
      <c r="B316" t="s">
        <v>1092</v>
      </c>
      <c r="C316" t="s">
        <v>1093</v>
      </c>
      <c r="D316" t="s">
        <v>1094</v>
      </c>
      <c r="E316" t="s">
        <v>267</v>
      </c>
      <c r="H316" t="s">
        <v>62</v>
      </c>
    </row>
    <row r="317" spans="1:8">
      <c r="A317" t="s">
        <v>1111</v>
      </c>
      <c r="B317" t="s">
        <v>752</v>
      </c>
      <c r="C317" t="s">
        <v>1112</v>
      </c>
      <c r="D317" t="s">
        <v>555</v>
      </c>
      <c r="E317" t="s">
        <v>162</v>
      </c>
      <c r="H317" t="s">
        <v>78</v>
      </c>
    </row>
    <row r="318" spans="1:8">
      <c r="A318" t="s">
        <v>1118</v>
      </c>
      <c r="B318" t="s">
        <v>1119</v>
      </c>
      <c r="C318" t="s">
        <v>1120</v>
      </c>
      <c r="D318" t="s">
        <v>861</v>
      </c>
      <c r="E318" t="s">
        <v>162</v>
      </c>
      <c r="H318" t="s">
        <v>78</v>
      </c>
    </row>
    <row r="319" spans="1:8">
      <c r="A319" t="s">
        <v>1121</v>
      </c>
      <c r="B319" t="s">
        <v>1124</v>
      </c>
      <c r="C319" t="s">
        <v>1123</v>
      </c>
      <c r="D319" t="s">
        <v>1125</v>
      </c>
      <c r="E319" t="s">
        <v>162</v>
      </c>
      <c r="H319" t="s">
        <v>78</v>
      </c>
    </row>
    <row r="320" spans="1:8">
      <c r="A320" t="s">
        <v>1130</v>
      </c>
      <c r="B320" t="s">
        <v>1131</v>
      </c>
      <c r="C320" t="s">
        <v>1132</v>
      </c>
      <c r="D320" t="s">
        <v>1133</v>
      </c>
      <c r="E320" t="s">
        <v>162</v>
      </c>
      <c r="H320" t="s">
        <v>78</v>
      </c>
    </row>
    <row r="321" spans="1:8">
      <c r="A321" t="s">
        <v>771</v>
      </c>
      <c r="B321" t="s">
        <v>426</v>
      </c>
      <c r="C321" t="s">
        <v>1134</v>
      </c>
      <c r="D321" t="s">
        <v>428</v>
      </c>
      <c r="E321" t="s">
        <v>162</v>
      </c>
      <c r="H321" t="s">
        <v>78</v>
      </c>
    </row>
    <row r="322" spans="1:8">
      <c r="A322" t="s">
        <v>1135</v>
      </c>
      <c r="B322" t="s">
        <v>1136</v>
      </c>
      <c r="C322" t="s">
        <v>1137</v>
      </c>
      <c r="D322" t="s">
        <v>1138</v>
      </c>
      <c r="E322" t="s">
        <v>162</v>
      </c>
      <c r="H322" t="s">
        <v>78</v>
      </c>
    </row>
    <row r="323" spans="1:8">
      <c r="A323" t="s">
        <v>1154</v>
      </c>
      <c r="B323" t="s">
        <v>1155</v>
      </c>
      <c r="C323" t="s">
        <v>1156</v>
      </c>
      <c r="D323" t="s">
        <v>1157</v>
      </c>
      <c r="E323" t="s">
        <v>162</v>
      </c>
      <c r="H323" t="s">
        <v>78</v>
      </c>
    </row>
    <row r="324" spans="1:8">
      <c r="A324" t="s">
        <v>791</v>
      </c>
      <c r="B324" t="s">
        <v>1162</v>
      </c>
      <c r="C324" t="s">
        <v>793</v>
      </c>
      <c r="D324" t="s">
        <v>1163</v>
      </c>
      <c r="E324" t="s">
        <v>162</v>
      </c>
      <c r="H324" t="s">
        <v>78</v>
      </c>
    </row>
    <row r="325" spans="1:8">
      <c r="A325" t="s">
        <v>1164</v>
      </c>
      <c r="B325" t="s">
        <v>1165</v>
      </c>
      <c r="C325" t="s">
        <v>1166</v>
      </c>
      <c r="D325" t="s">
        <v>1167</v>
      </c>
      <c r="E325" t="s">
        <v>162</v>
      </c>
      <c r="H325" t="s">
        <v>78</v>
      </c>
    </row>
    <row r="326" spans="1:8">
      <c r="A326" t="s">
        <v>1177</v>
      </c>
      <c r="B326" t="s">
        <v>1178</v>
      </c>
      <c r="C326" t="s">
        <v>1179</v>
      </c>
      <c r="D326" t="s">
        <v>478</v>
      </c>
      <c r="E326" t="s">
        <v>162</v>
      </c>
      <c r="H326" t="s">
        <v>78</v>
      </c>
    </row>
    <row r="327" spans="1:8">
      <c r="A327" t="s">
        <v>1184</v>
      </c>
      <c r="B327" t="s">
        <v>714</v>
      </c>
      <c r="C327" t="s">
        <v>1185</v>
      </c>
      <c r="D327" t="s">
        <v>716</v>
      </c>
      <c r="E327" t="s">
        <v>162</v>
      </c>
      <c r="H327" t="s">
        <v>78</v>
      </c>
    </row>
    <row r="328" spans="1:8">
      <c r="A328" t="s">
        <v>528</v>
      </c>
      <c r="B328" t="s">
        <v>1189</v>
      </c>
      <c r="C328" t="s">
        <v>530</v>
      </c>
      <c r="D328" t="s">
        <v>432</v>
      </c>
      <c r="E328" t="s">
        <v>162</v>
      </c>
      <c r="H328" t="s">
        <v>78</v>
      </c>
    </row>
    <row r="329" spans="1:8">
      <c r="A329" t="s">
        <v>1194</v>
      </c>
      <c r="B329" t="s">
        <v>1195</v>
      </c>
      <c r="C329" t="s">
        <v>1196</v>
      </c>
      <c r="D329" t="s">
        <v>1197</v>
      </c>
      <c r="E329" t="s">
        <v>162</v>
      </c>
      <c r="H329" t="s">
        <v>78</v>
      </c>
    </row>
    <row r="330" spans="1:8">
      <c r="A330" t="s">
        <v>814</v>
      </c>
      <c r="B330" t="s">
        <v>815</v>
      </c>
      <c r="C330" t="s">
        <v>816</v>
      </c>
      <c r="D330" t="s">
        <v>1198</v>
      </c>
      <c r="E330" t="s">
        <v>162</v>
      </c>
      <c r="H330" t="s">
        <v>78</v>
      </c>
    </row>
    <row r="331" spans="1:8">
      <c r="A331" t="s">
        <v>217</v>
      </c>
      <c r="B331" t="s">
        <v>1203</v>
      </c>
      <c r="C331" t="s">
        <v>219</v>
      </c>
      <c r="D331" t="s">
        <v>563</v>
      </c>
      <c r="E331" t="s">
        <v>162</v>
      </c>
      <c r="H331" t="s">
        <v>78</v>
      </c>
    </row>
    <row r="332" spans="1:8">
      <c r="A332" t="s">
        <v>1204</v>
      </c>
      <c r="B332" t="s">
        <v>1205</v>
      </c>
      <c r="C332" t="s">
        <v>832</v>
      </c>
      <c r="D332" t="s">
        <v>1063</v>
      </c>
      <c r="E332" t="s">
        <v>162</v>
      </c>
      <c r="H332" t="s">
        <v>78</v>
      </c>
    </row>
    <row r="333" spans="1:8">
      <c r="A333" t="s">
        <v>463</v>
      </c>
      <c r="B333" t="s">
        <v>464</v>
      </c>
      <c r="C333" t="s">
        <v>465</v>
      </c>
      <c r="D333" t="s">
        <v>466</v>
      </c>
      <c r="E333" t="s">
        <v>162</v>
      </c>
      <c r="H333" t="s">
        <v>78</v>
      </c>
    </row>
    <row r="334" spans="1:8">
      <c r="A334" t="s">
        <v>1217</v>
      </c>
      <c r="B334" t="s">
        <v>1218</v>
      </c>
      <c r="C334" t="s">
        <v>1219</v>
      </c>
      <c r="D334" t="s">
        <v>1220</v>
      </c>
      <c r="E334" t="s">
        <v>162</v>
      </c>
      <c r="H334" t="s">
        <v>78</v>
      </c>
    </row>
    <row r="335" spans="1:8">
      <c r="A335" t="s">
        <v>684</v>
      </c>
      <c r="B335" t="s">
        <v>1221</v>
      </c>
      <c r="C335" t="s">
        <v>686</v>
      </c>
      <c r="D335" t="s">
        <v>1222</v>
      </c>
      <c r="E335" t="s">
        <v>162</v>
      </c>
      <c r="H335" t="s">
        <v>78</v>
      </c>
    </row>
    <row r="336" spans="1:8">
      <c r="A336" t="s">
        <v>691</v>
      </c>
      <c r="B336" t="s">
        <v>1223</v>
      </c>
      <c r="C336" t="s">
        <v>693</v>
      </c>
      <c r="D336" t="s">
        <v>892</v>
      </c>
      <c r="E336" t="s">
        <v>162</v>
      </c>
      <c r="H336" t="s">
        <v>78</v>
      </c>
    </row>
    <row r="337" spans="1:8">
      <c r="A337" t="s">
        <v>1224</v>
      </c>
      <c r="B337" t="s">
        <v>1225</v>
      </c>
      <c r="C337" t="s">
        <v>1226</v>
      </c>
      <c r="D337" t="s">
        <v>1227</v>
      </c>
      <c r="E337" t="s">
        <v>162</v>
      </c>
      <c r="H337" t="s">
        <v>78</v>
      </c>
    </row>
    <row r="338" spans="1:8">
      <c r="A338" t="s">
        <v>1228</v>
      </c>
      <c r="B338" t="s">
        <v>731</v>
      </c>
      <c r="C338" t="s">
        <v>1229</v>
      </c>
      <c r="D338" t="s">
        <v>731</v>
      </c>
      <c r="E338" t="s">
        <v>162</v>
      </c>
      <c r="H338" t="s">
        <v>78</v>
      </c>
    </row>
    <row r="339" spans="1:8">
      <c r="A339" t="s">
        <v>1230</v>
      </c>
      <c r="B339" t="s">
        <v>1231</v>
      </c>
      <c r="C339" t="s">
        <v>1232</v>
      </c>
      <c r="D339" t="s">
        <v>232</v>
      </c>
      <c r="E339" t="s">
        <v>162</v>
      </c>
      <c r="H339" t="s">
        <v>78</v>
      </c>
    </row>
    <row r="340" spans="1:8">
      <c r="A340" t="s">
        <v>1239</v>
      </c>
      <c r="B340" t="s">
        <v>1240</v>
      </c>
      <c r="C340" t="s">
        <v>1241</v>
      </c>
      <c r="D340" t="s">
        <v>202</v>
      </c>
      <c r="E340" t="s">
        <v>162</v>
      </c>
      <c r="H340" t="s">
        <v>78</v>
      </c>
    </row>
    <row r="341" spans="1:8">
      <c r="A341" t="s">
        <v>1253</v>
      </c>
      <c r="B341" t="s">
        <v>1254</v>
      </c>
      <c r="C341" t="s">
        <v>1255</v>
      </c>
      <c r="D341" t="s">
        <v>1256</v>
      </c>
      <c r="E341" t="s">
        <v>162</v>
      </c>
      <c r="H341" t="s">
        <v>78</v>
      </c>
    </row>
    <row r="342" spans="1:8">
      <c r="A342" t="s">
        <v>1259</v>
      </c>
      <c r="B342" t="s">
        <v>1260</v>
      </c>
      <c r="C342" t="s">
        <v>1261</v>
      </c>
      <c r="D342" t="s">
        <v>957</v>
      </c>
      <c r="E342" t="s">
        <v>162</v>
      </c>
      <c r="H342" t="s">
        <v>78</v>
      </c>
    </row>
    <row r="343" spans="1:8">
      <c r="A343" t="s">
        <v>1262</v>
      </c>
      <c r="B343" t="s">
        <v>1263</v>
      </c>
      <c r="C343" t="s">
        <v>1264</v>
      </c>
      <c r="D343" t="s">
        <v>1265</v>
      </c>
      <c r="E343" t="s">
        <v>162</v>
      </c>
      <c r="H343" t="s">
        <v>78</v>
      </c>
    </row>
    <row r="344" spans="1:8">
      <c r="A344" t="s">
        <v>1266</v>
      </c>
      <c r="B344" t="s">
        <v>594</v>
      </c>
      <c r="C344" t="s">
        <v>1267</v>
      </c>
      <c r="D344" t="s">
        <v>462</v>
      </c>
      <c r="E344" t="s">
        <v>162</v>
      </c>
      <c r="H344" t="s">
        <v>78</v>
      </c>
    </row>
    <row r="345" spans="1:8">
      <c r="A345" t="s">
        <v>1270</v>
      </c>
      <c r="B345" t="s">
        <v>1272</v>
      </c>
      <c r="C345" t="s">
        <v>1271</v>
      </c>
      <c r="D345" t="s">
        <v>486</v>
      </c>
      <c r="E345" t="s">
        <v>162</v>
      </c>
      <c r="H345" t="s">
        <v>78</v>
      </c>
    </row>
    <row r="346" spans="1:8">
      <c r="A346" t="s">
        <v>1276</v>
      </c>
      <c r="B346" t="s">
        <v>1277</v>
      </c>
      <c r="C346" t="s">
        <v>1278</v>
      </c>
      <c r="D346" t="s">
        <v>1279</v>
      </c>
      <c r="E346" t="s">
        <v>162</v>
      </c>
      <c r="H346" t="s">
        <v>78</v>
      </c>
    </row>
    <row r="347" spans="1:8">
      <c r="A347" t="s">
        <v>1284</v>
      </c>
      <c r="B347" t="s">
        <v>1285</v>
      </c>
      <c r="C347" t="s">
        <v>1286</v>
      </c>
      <c r="D347" t="s">
        <v>1287</v>
      </c>
      <c r="E347" t="s">
        <v>162</v>
      </c>
      <c r="H347" t="s">
        <v>78</v>
      </c>
    </row>
    <row r="348" spans="1:8">
      <c r="A348" t="s">
        <v>1103</v>
      </c>
      <c r="B348" t="s">
        <v>1104</v>
      </c>
      <c r="C348" t="s">
        <v>1105</v>
      </c>
      <c r="D348" t="s">
        <v>1106</v>
      </c>
      <c r="E348" t="s">
        <v>267</v>
      </c>
      <c r="H348" t="s">
        <v>78</v>
      </c>
    </row>
    <row r="349" spans="1:8">
      <c r="A349" t="s">
        <v>1107</v>
      </c>
      <c r="B349" t="s">
        <v>1108</v>
      </c>
      <c r="C349" t="s">
        <v>1109</v>
      </c>
      <c r="D349" t="s">
        <v>1110</v>
      </c>
      <c r="E349" t="s">
        <v>267</v>
      </c>
      <c r="H349" t="s">
        <v>78</v>
      </c>
    </row>
    <row r="350" spans="1:8">
      <c r="A350" t="s">
        <v>732</v>
      </c>
      <c r="B350" t="s">
        <v>733</v>
      </c>
      <c r="C350" t="s">
        <v>965</v>
      </c>
      <c r="D350" t="s">
        <v>493</v>
      </c>
      <c r="E350" t="s">
        <v>267</v>
      </c>
      <c r="H350" t="s">
        <v>78</v>
      </c>
    </row>
    <row r="351" spans="1:8">
      <c r="A351" t="s">
        <v>1113</v>
      </c>
      <c r="B351" t="s">
        <v>1114</v>
      </c>
      <c r="C351" t="s">
        <v>1115</v>
      </c>
      <c r="D351" t="s">
        <v>1114</v>
      </c>
      <c r="E351" t="s">
        <v>267</v>
      </c>
      <c r="H351" t="s">
        <v>78</v>
      </c>
    </row>
    <row r="352" spans="1:8">
      <c r="A352" t="s">
        <v>268</v>
      </c>
      <c r="B352" t="s">
        <v>269</v>
      </c>
      <c r="C352" t="s">
        <v>270</v>
      </c>
      <c r="D352" t="s">
        <v>271</v>
      </c>
      <c r="E352" t="s">
        <v>267</v>
      </c>
      <c r="H352" t="s">
        <v>78</v>
      </c>
    </row>
    <row r="353" spans="1:8">
      <c r="A353" t="s">
        <v>751</v>
      </c>
      <c r="B353" t="s">
        <v>1116</v>
      </c>
      <c r="C353" t="s">
        <v>753</v>
      </c>
      <c r="D353" t="s">
        <v>1117</v>
      </c>
      <c r="E353" t="s">
        <v>267</v>
      </c>
      <c r="H353" t="s">
        <v>78</v>
      </c>
    </row>
    <row r="354" spans="1:8">
      <c r="A354" t="s">
        <v>1121</v>
      </c>
      <c r="B354" t="s">
        <v>1122</v>
      </c>
      <c r="C354" t="s">
        <v>1123</v>
      </c>
      <c r="D354" t="s">
        <v>535</v>
      </c>
      <c r="E354" t="s">
        <v>267</v>
      </c>
      <c r="H354" t="s">
        <v>78</v>
      </c>
    </row>
    <row r="355" spans="1:8">
      <c r="A355" t="s">
        <v>1126</v>
      </c>
      <c r="B355" t="s">
        <v>1127</v>
      </c>
      <c r="C355" t="s">
        <v>1128</v>
      </c>
      <c r="D355" t="s">
        <v>1129</v>
      </c>
      <c r="E355" t="s">
        <v>267</v>
      </c>
      <c r="H355" t="s">
        <v>78</v>
      </c>
    </row>
    <row r="356" spans="1:8">
      <c r="A356" t="s">
        <v>771</v>
      </c>
      <c r="B356" t="s">
        <v>622</v>
      </c>
      <c r="C356" t="s">
        <v>773</v>
      </c>
      <c r="D356" t="s">
        <v>624</v>
      </c>
      <c r="E356" t="s">
        <v>267</v>
      </c>
      <c r="H356" t="s">
        <v>78</v>
      </c>
    </row>
    <row r="357" spans="1:8">
      <c r="A357" t="s">
        <v>589</v>
      </c>
      <c r="B357" t="s">
        <v>1139</v>
      </c>
      <c r="C357" t="s">
        <v>591</v>
      </c>
      <c r="D357" t="s">
        <v>1140</v>
      </c>
      <c r="E357" t="s">
        <v>267</v>
      </c>
      <c r="H357" t="s">
        <v>78</v>
      </c>
    </row>
    <row r="358" spans="1:8">
      <c r="A358" t="s">
        <v>1141</v>
      </c>
      <c r="B358" t="s">
        <v>1142</v>
      </c>
      <c r="C358" t="s">
        <v>1143</v>
      </c>
      <c r="D358" t="s">
        <v>1144</v>
      </c>
      <c r="E358" t="s">
        <v>267</v>
      </c>
      <c r="H358" t="s">
        <v>78</v>
      </c>
    </row>
    <row r="359" spans="1:8">
      <c r="A359" t="s">
        <v>1145</v>
      </c>
      <c r="B359" t="s">
        <v>1146</v>
      </c>
      <c r="C359" t="s">
        <v>1147</v>
      </c>
      <c r="D359" t="s">
        <v>1148</v>
      </c>
      <c r="E359" t="s">
        <v>267</v>
      </c>
      <c r="H359" t="s">
        <v>78</v>
      </c>
    </row>
    <row r="360" spans="1:8">
      <c r="A360" t="s">
        <v>308</v>
      </c>
      <c r="B360" t="s">
        <v>309</v>
      </c>
      <c r="C360" t="s">
        <v>602</v>
      </c>
      <c r="D360" t="s">
        <v>311</v>
      </c>
      <c r="E360" t="s">
        <v>267</v>
      </c>
      <c r="H360" t="s">
        <v>78</v>
      </c>
    </row>
    <row r="361" spans="1:8">
      <c r="A361" t="s">
        <v>522</v>
      </c>
      <c r="B361" t="s">
        <v>1149</v>
      </c>
      <c r="C361" t="s">
        <v>523</v>
      </c>
      <c r="D361" t="s">
        <v>701</v>
      </c>
      <c r="E361" t="s">
        <v>267</v>
      </c>
      <c r="H361" t="s">
        <v>78</v>
      </c>
    </row>
    <row r="362" spans="1:8">
      <c r="A362" t="s">
        <v>1150</v>
      </c>
      <c r="B362" t="s">
        <v>1151</v>
      </c>
      <c r="C362" t="s">
        <v>1152</v>
      </c>
      <c r="D362" t="s">
        <v>1153</v>
      </c>
      <c r="E362" t="s">
        <v>267</v>
      </c>
      <c r="H362" t="s">
        <v>78</v>
      </c>
    </row>
    <row r="363" spans="1:8">
      <c r="A363" t="s">
        <v>1158</v>
      </c>
      <c r="B363" t="s">
        <v>1159</v>
      </c>
      <c r="C363" t="s">
        <v>1160</v>
      </c>
      <c r="D363" t="s">
        <v>1161</v>
      </c>
      <c r="E363" t="s">
        <v>267</v>
      </c>
      <c r="H363" t="s">
        <v>78</v>
      </c>
    </row>
    <row r="364" spans="1:8">
      <c r="A364" t="s">
        <v>794</v>
      </c>
      <c r="B364" t="s">
        <v>1168</v>
      </c>
      <c r="C364" t="s">
        <v>796</v>
      </c>
      <c r="D364" t="s">
        <v>1168</v>
      </c>
      <c r="E364" t="s">
        <v>267</v>
      </c>
      <c r="H364" t="s">
        <v>78</v>
      </c>
    </row>
    <row r="365" spans="1:8">
      <c r="A365" t="s">
        <v>437</v>
      </c>
      <c r="B365" t="s">
        <v>1169</v>
      </c>
      <c r="C365" t="s">
        <v>439</v>
      </c>
      <c r="D365" t="s">
        <v>493</v>
      </c>
      <c r="E365" t="s">
        <v>267</v>
      </c>
      <c r="H365" t="s">
        <v>78</v>
      </c>
    </row>
    <row r="366" spans="1:8">
      <c r="A366" t="s">
        <v>1053</v>
      </c>
      <c r="B366" t="s">
        <v>1170</v>
      </c>
      <c r="C366" t="s">
        <v>1055</v>
      </c>
      <c r="D366" t="s">
        <v>1171</v>
      </c>
      <c r="E366" t="s">
        <v>267</v>
      </c>
      <c r="H366" t="s">
        <v>78</v>
      </c>
    </row>
    <row r="367" spans="1:8">
      <c r="A367" t="s">
        <v>1172</v>
      </c>
      <c r="B367" t="s">
        <v>614</v>
      </c>
      <c r="C367" t="s">
        <v>635</v>
      </c>
      <c r="D367" t="s">
        <v>616</v>
      </c>
      <c r="E367" t="s">
        <v>267</v>
      </c>
      <c r="H367" t="s">
        <v>78</v>
      </c>
    </row>
    <row r="368" spans="1:8">
      <c r="A368" t="s">
        <v>1173</v>
      </c>
      <c r="B368" t="s">
        <v>1174</v>
      </c>
      <c r="C368" t="s">
        <v>1175</v>
      </c>
      <c r="D368" t="s">
        <v>1176</v>
      </c>
      <c r="E368" t="s">
        <v>267</v>
      </c>
      <c r="H368" t="s">
        <v>78</v>
      </c>
    </row>
    <row r="369" spans="1:8">
      <c r="A369" t="s">
        <v>1180</v>
      </c>
      <c r="B369" t="s">
        <v>1181</v>
      </c>
      <c r="C369" t="s">
        <v>1182</v>
      </c>
      <c r="D369" t="s">
        <v>1183</v>
      </c>
      <c r="E369" t="s">
        <v>267</v>
      </c>
      <c r="H369" t="s">
        <v>78</v>
      </c>
    </row>
    <row r="370" spans="1:8">
      <c r="A370" t="s">
        <v>1184</v>
      </c>
      <c r="B370" t="s">
        <v>1181</v>
      </c>
      <c r="C370" t="s">
        <v>1185</v>
      </c>
      <c r="D370" t="s">
        <v>1183</v>
      </c>
      <c r="E370" t="s">
        <v>267</v>
      </c>
      <c r="H370" t="s">
        <v>78</v>
      </c>
    </row>
    <row r="371" spans="1:8">
      <c r="A371" t="s">
        <v>1186</v>
      </c>
      <c r="B371" t="s">
        <v>1187</v>
      </c>
      <c r="C371" t="s">
        <v>1188</v>
      </c>
      <c r="D371" t="s">
        <v>739</v>
      </c>
      <c r="E371" t="s">
        <v>267</v>
      </c>
      <c r="H371" t="s">
        <v>78</v>
      </c>
    </row>
    <row r="372" spans="1:8">
      <c r="A372" t="s">
        <v>1190</v>
      </c>
      <c r="B372" t="s">
        <v>1191</v>
      </c>
      <c r="C372" t="s">
        <v>1192</v>
      </c>
      <c r="D372" t="s">
        <v>1193</v>
      </c>
      <c r="E372" t="s">
        <v>267</v>
      </c>
      <c r="H372" t="s">
        <v>78</v>
      </c>
    </row>
    <row r="373" spans="1:8">
      <c r="A373" t="s">
        <v>217</v>
      </c>
      <c r="B373" t="s">
        <v>655</v>
      </c>
      <c r="C373" t="s">
        <v>219</v>
      </c>
      <c r="D373" t="s">
        <v>655</v>
      </c>
      <c r="E373" t="s">
        <v>267</v>
      </c>
      <c r="H373" t="s">
        <v>78</v>
      </c>
    </row>
    <row r="374" spans="1:8">
      <c r="A374" t="s">
        <v>217</v>
      </c>
      <c r="B374" t="s">
        <v>1199</v>
      </c>
      <c r="C374" t="s">
        <v>219</v>
      </c>
      <c r="D374" t="s">
        <v>1200</v>
      </c>
      <c r="E374" t="s">
        <v>267</v>
      </c>
      <c r="H374" t="s">
        <v>78</v>
      </c>
    </row>
    <row r="375" spans="1:8">
      <c r="A375" t="s">
        <v>217</v>
      </c>
      <c r="B375" t="s">
        <v>1201</v>
      </c>
      <c r="C375" t="s">
        <v>219</v>
      </c>
      <c r="D375" t="s">
        <v>1202</v>
      </c>
      <c r="E375" t="s">
        <v>267</v>
      </c>
      <c r="H375" t="s">
        <v>78</v>
      </c>
    </row>
    <row r="376" spans="1:8">
      <c r="A376" t="s">
        <v>463</v>
      </c>
      <c r="B376" t="s">
        <v>1206</v>
      </c>
      <c r="C376" t="s">
        <v>465</v>
      </c>
      <c r="D376" t="s">
        <v>1207</v>
      </c>
      <c r="E376" t="s">
        <v>267</v>
      </c>
      <c r="H376" t="s">
        <v>78</v>
      </c>
    </row>
    <row r="377" spans="1:8">
      <c r="A377" t="s">
        <v>842</v>
      </c>
      <c r="B377" t="s">
        <v>1208</v>
      </c>
      <c r="C377" t="s">
        <v>844</v>
      </c>
      <c r="D377" t="s">
        <v>1209</v>
      </c>
      <c r="E377" t="s">
        <v>267</v>
      </c>
      <c r="H377" t="s">
        <v>78</v>
      </c>
    </row>
    <row r="378" spans="1:8">
      <c r="A378" t="s">
        <v>1210</v>
      </c>
      <c r="B378" t="s">
        <v>1211</v>
      </c>
      <c r="C378" t="s">
        <v>1212</v>
      </c>
      <c r="D378" t="s">
        <v>527</v>
      </c>
      <c r="E378" t="s">
        <v>267</v>
      </c>
      <c r="H378" t="s">
        <v>78</v>
      </c>
    </row>
    <row r="379" spans="1:8">
      <c r="A379" t="s">
        <v>845</v>
      </c>
      <c r="B379" t="s">
        <v>1213</v>
      </c>
      <c r="C379" t="s">
        <v>847</v>
      </c>
      <c r="D379" t="s">
        <v>994</v>
      </c>
      <c r="E379" t="s">
        <v>267</v>
      </c>
      <c r="H379" t="s">
        <v>78</v>
      </c>
    </row>
    <row r="380" spans="1:8">
      <c r="A380" t="s">
        <v>1214</v>
      </c>
      <c r="B380" t="s">
        <v>1215</v>
      </c>
      <c r="C380" t="s">
        <v>1216</v>
      </c>
      <c r="D380" t="s">
        <v>813</v>
      </c>
      <c r="E380" t="s">
        <v>267</v>
      </c>
      <c r="H380" t="s">
        <v>78</v>
      </c>
    </row>
    <row r="381" spans="1:8">
      <c r="A381" t="s">
        <v>249</v>
      </c>
      <c r="B381" t="s">
        <v>795</v>
      </c>
      <c r="C381" t="s">
        <v>251</v>
      </c>
      <c r="D381" t="s">
        <v>531</v>
      </c>
      <c r="E381" t="s">
        <v>267</v>
      </c>
      <c r="H381" t="s">
        <v>78</v>
      </c>
    </row>
    <row r="382" spans="1:8">
      <c r="A382" t="s">
        <v>1233</v>
      </c>
      <c r="B382" t="s">
        <v>694</v>
      </c>
      <c r="C382" t="s">
        <v>1234</v>
      </c>
      <c r="D382" t="s">
        <v>696</v>
      </c>
      <c r="E382" t="s">
        <v>267</v>
      </c>
      <c r="H382" t="s">
        <v>78</v>
      </c>
    </row>
    <row r="383" spans="1:8">
      <c r="A383" t="s">
        <v>1235</v>
      </c>
      <c r="B383" t="s">
        <v>1236</v>
      </c>
      <c r="C383" t="s">
        <v>1237</v>
      </c>
      <c r="D383" t="s">
        <v>1238</v>
      </c>
      <c r="E383" t="s">
        <v>267</v>
      </c>
      <c r="H383" t="s">
        <v>78</v>
      </c>
    </row>
    <row r="384" spans="1:8">
      <c r="A384" t="s">
        <v>1242</v>
      </c>
      <c r="B384" t="s">
        <v>1243</v>
      </c>
      <c r="C384" t="s">
        <v>1244</v>
      </c>
      <c r="D384" t="s">
        <v>275</v>
      </c>
      <c r="E384" t="s">
        <v>267</v>
      </c>
      <c r="H384" t="s">
        <v>78</v>
      </c>
    </row>
    <row r="385" spans="1:8">
      <c r="A385" t="s">
        <v>1245</v>
      </c>
      <c r="B385" t="s">
        <v>1246</v>
      </c>
      <c r="C385" t="s">
        <v>1247</v>
      </c>
      <c r="D385" t="s">
        <v>1248</v>
      </c>
      <c r="E385" t="s">
        <v>267</v>
      </c>
      <c r="H385" t="s">
        <v>78</v>
      </c>
    </row>
    <row r="386" spans="1:8">
      <c r="A386" t="s">
        <v>908</v>
      </c>
      <c r="B386" t="s">
        <v>1249</v>
      </c>
      <c r="C386" t="s">
        <v>910</v>
      </c>
      <c r="D386" t="s">
        <v>1106</v>
      </c>
      <c r="E386" t="s">
        <v>267</v>
      </c>
      <c r="H386" t="s">
        <v>78</v>
      </c>
    </row>
    <row r="387" spans="1:8">
      <c r="A387" t="s">
        <v>1250</v>
      </c>
      <c r="B387" t="s">
        <v>1251</v>
      </c>
      <c r="C387" t="s">
        <v>1252</v>
      </c>
      <c r="D387" t="s">
        <v>356</v>
      </c>
      <c r="E387" t="s">
        <v>267</v>
      </c>
      <c r="H387" t="s">
        <v>78</v>
      </c>
    </row>
    <row r="388" spans="1:8">
      <c r="A388" t="s">
        <v>1023</v>
      </c>
      <c r="B388" t="s">
        <v>1257</v>
      </c>
      <c r="C388" t="s">
        <v>1025</v>
      </c>
      <c r="D388" t="s">
        <v>1258</v>
      </c>
      <c r="E388" t="s">
        <v>267</v>
      </c>
      <c r="H388" t="s">
        <v>78</v>
      </c>
    </row>
    <row r="389" spans="1:8">
      <c r="A389" t="s">
        <v>378</v>
      </c>
      <c r="B389" t="s">
        <v>1208</v>
      </c>
      <c r="C389" t="s">
        <v>379</v>
      </c>
      <c r="D389" t="s">
        <v>1209</v>
      </c>
      <c r="E389" t="s">
        <v>267</v>
      </c>
      <c r="H389" t="s">
        <v>78</v>
      </c>
    </row>
    <row r="390" spans="1:8">
      <c r="A390" t="s">
        <v>1262</v>
      </c>
      <c r="B390" t="s">
        <v>804</v>
      </c>
      <c r="C390" t="s">
        <v>1264</v>
      </c>
      <c r="D390" t="s">
        <v>804</v>
      </c>
      <c r="E390" t="s">
        <v>267</v>
      </c>
      <c r="H390" t="s">
        <v>78</v>
      </c>
    </row>
    <row r="391" spans="1:8">
      <c r="A391" t="s">
        <v>494</v>
      </c>
      <c r="B391" t="s">
        <v>1268</v>
      </c>
      <c r="C391" t="s">
        <v>496</v>
      </c>
      <c r="D391" t="s">
        <v>1269</v>
      </c>
      <c r="E391" t="s">
        <v>267</v>
      </c>
      <c r="H391" t="s">
        <v>78</v>
      </c>
    </row>
    <row r="392" spans="1:8">
      <c r="A392" t="s">
        <v>1270</v>
      </c>
      <c r="B392" t="s">
        <v>1127</v>
      </c>
      <c r="C392" t="s">
        <v>1271</v>
      </c>
      <c r="D392" t="s">
        <v>1129</v>
      </c>
      <c r="E392" t="s">
        <v>267</v>
      </c>
      <c r="H392" t="s">
        <v>78</v>
      </c>
    </row>
    <row r="393" spans="1:8">
      <c r="A393" t="s">
        <v>1273</v>
      </c>
      <c r="B393" t="s">
        <v>1274</v>
      </c>
      <c r="C393" t="s">
        <v>1275</v>
      </c>
      <c r="D393" t="s">
        <v>331</v>
      </c>
      <c r="E393" t="s">
        <v>267</v>
      </c>
      <c r="H393" t="s">
        <v>78</v>
      </c>
    </row>
    <row r="394" spans="1:8">
      <c r="A394" t="s">
        <v>1280</v>
      </c>
      <c r="B394" t="s">
        <v>1281</v>
      </c>
      <c r="C394" t="s">
        <v>1282</v>
      </c>
      <c r="D394" t="s">
        <v>1283</v>
      </c>
      <c r="E394" t="s">
        <v>267</v>
      </c>
      <c r="H394" t="s">
        <v>78</v>
      </c>
    </row>
    <row r="395" spans="1:8">
      <c r="A395" t="s">
        <v>1284</v>
      </c>
      <c r="B395" t="s">
        <v>1288</v>
      </c>
      <c r="C395" t="s">
        <v>1286</v>
      </c>
      <c r="D395" t="s">
        <v>1289</v>
      </c>
      <c r="E395" t="s">
        <v>267</v>
      </c>
      <c r="H395" t="s">
        <v>78</v>
      </c>
    </row>
    <row r="396" spans="1:8">
      <c r="A396" t="s">
        <v>1290</v>
      </c>
      <c r="B396" t="s">
        <v>1291</v>
      </c>
      <c r="C396" t="s">
        <v>1292</v>
      </c>
      <c r="D396" t="s">
        <v>420</v>
      </c>
      <c r="E396" t="s">
        <v>267</v>
      </c>
      <c r="H396" t="s">
        <v>78</v>
      </c>
    </row>
    <row r="397" spans="1:8">
      <c r="A397" t="s">
        <v>2619</v>
      </c>
      <c r="B397" t="s">
        <v>2620</v>
      </c>
      <c r="C397" t="s">
        <v>2621</v>
      </c>
      <c r="D397" t="s">
        <v>1471</v>
      </c>
      <c r="E397" t="s">
        <v>162</v>
      </c>
      <c r="H397" t="s">
        <v>2618</v>
      </c>
    </row>
    <row r="398" spans="1:8">
      <c r="A398" t="s">
        <v>2619</v>
      </c>
      <c r="B398" t="s">
        <v>3176</v>
      </c>
      <c r="C398" t="s">
        <v>2621</v>
      </c>
      <c r="D398" t="s">
        <v>1471</v>
      </c>
      <c r="E398" t="s">
        <v>162</v>
      </c>
      <c r="H398" t="s">
        <v>2618</v>
      </c>
    </row>
    <row r="399" spans="1:8">
      <c r="A399" t="s">
        <v>2625</v>
      </c>
      <c r="B399" t="s">
        <v>2626</v>
      </c>
      <c r="C399" t="s">
        <v>2627</v>
      </c>
      <c r="D399" t="s">
        <v>2628</v>
      </c>
      <c r="E399" t="s">
        <v>162</v>
      </c>
      <c r="H399" t="s">
        <v>2618</v>
      </c>
    </row>
    <row r="400" spans="1:8">
      <c r="A400" t="s">
        <v>528</v>
      </c>
      <c r="B400" t="s">
        <v>2631</v>
      </c>
      <c r="C400" t="s">
        <v>530</v>
      </c>
      <c r="D400" t="s">
        <v>756</v>
      </c>
      <c r="E400" t="s">
        <v>162</v>
      </c>
      <c r="H400" t="s">
        <v>2618</v>
      </c>
    </row>
    <row r="401" spans="1:8">
      <c r="A401" t="s">
        <v>2632</v>
      </c>
      <c r="B401" t="s">
        <v>2633</v>
      </c>
      <c r="C401" t="s">
        <v>2634</v>
      </c>
      <c r="D401" t="s">
        <v>2635</v>
      </c>
      <c r="E401" t="s">
        <v>162</v>
      </c>
      <c r="H401" t="s">
        <v>2618</v>
      </c>
    </row>
    <row r="402" spans="1:8">
      <c r="A402" t="s">
        <v>2636</v>
      </c>
      <c r="B402" t="s">
        <v>2637</v>
      </c>
      <c r="C402" t="s">
        <v>2638</v>
      </c>
      <c r="D402" t="s">
        <v>2639</v>
      </c>
      <c r="E402" t="s">
        <v>162</v>
      </c>
      <c r="H402" t="s">
        <v>2618</v>
      </c>
    </row>
    <row r="403" spans="1:8">
      <c r="A403" t="s">
        <v>2640</v>
      </c>
      <c r="B403" t="s">
        <v>2641</v>
      </c>
      <c r="C403" t="s">
        <v>2642</v>
      </c>
      <c r="D403" t="s">
        <v>775</v>
      </c>
      <c r="E403" t="s">
        <v>162</v>
      </c>
      <c r="H403" t="s">
        <v>2618</v>
      </c>
    </row>
    <row r="404" spans="1:8">
      <c r="A404" t="s">
        <v>498</v>
      </c>
      <c r="B404" t="s">
        <v>2643</v>
      </c>
      <c r="C404" t="s">
        <v>500</v>
      </c>
      <c r="D404" t="s">
        <v>1649</v>
      </c>
      <c r="E404" t="s">
        <v>162</v>
      </c>
      <c r="H404" t="s">
        <v>2618</v>
      </c>
    </row>
    <row r="405" spans="1:8">
      <c r="A405" t="s">
        <v>2622</v>
      </c>
      <c r="B405" t="s">
        <v>2623</v>
      </c>
      <c r="C405" t="s">
        <v>2624</v>
      </c>
      <c r="D405" t="s">
        <v>746</v>
      </c>
      <c r="E405" t="s">
        <v>267</v>
      </c>
      <c r="H405" t="s">
        <v>2618</v>
      </c>
    </row>
    <row r="406" spans="1:8">
      <c r="A406" t="s">
        <v>1426</v>
      </c>
      <c r="B406" t="s">
        <v>2629</v>
      </c>
      <c r="C406" t="s">
        <v>1428</v>
      </c>
      <c r="D406" t="s">
        <v>2630</v>
      </c>
      <c r="E406" t="s">
        <v>267</v>
      </c>
      <c r="H406" t="s">
        <v>2618</v>
      </c>
    </row>
    <row r="407" spans="1:8">
      <c r="A407" t="s">
        <v>814</v>
      </c>
      <c r="B407" t="s">
        <v>2478</v>
      </c>
      <c r="C407" t="s">
        <v>816</v>
      </c>
      <c r="D407" t="s">
        <v>1017</v>
      </c>
      <c r="E407" t="s">
        <v>267</v>
      </c>
      <c r="H407" t="s">
        <v>2618</v>
      </c>
    </row>
    <row r="408" spans="1:8">
      <c r="A408" t="s">
        <v>1608</v>
      </c>
      <c r="B408" t="s">
        <v>2254</v>
      </c>
      <c r="C408" t="s">
        <v>1610</v>
      </c>
      <c r="D408" t="s">
        <v>535</v>
      </c>
      <c r="E408" t="s">
        <v>267</v>
      </c>
      <c r="H408" t="s">
        <v>2618</v>
      </c>
    </row>
    <row r="409" spans="1:8">
      <c r="A409" t="s">
        <v>2507</v>
      </c>
      <c r="B409" t="s">
        <v>2508</v>
      </c>
      <c r="C409" t="s">
        <v>2509</v>
      </c>
      <c r="D409" t="s">
        <v>746</v>
      </c>
      <c r="E409" t="s">
        <v>267</v>
      </c>
      <c r="H409" t="s">
        <v>2618</v>
      </c>
    </row>
    <row r="410" spans="1:8">
      <c r="A410" t="s">
        <v>1922</v>
      </c>
      <c r="B410" t="s">
        <v>671</v>
      </c>
      <c r="C410" t="s">
        <v>1924</v>
      </c>
      <c r="D410" t="s">
        <v>673</v>
      </c>
      <c r="E410" t="s">
        <v>267</v>
      </c>
      <c r="H410" t="s">
        <v>2618</v>
      </c>
    </row>
    <row r="411" spans="1:8">
      <c r="A411" t="s">
        <v>106</v>
      </c>
      <c r="B411" t="s">
        <v>2811</v>
      </c>
      <c r="C411" t="s">
        <v>898</v>
      </c>
      <c r="D411" t="s">
        <v>2812</v>
      </c>
      <c r="E411" t="s">
        <v>162</v>
      </c>
      <c r="H411" t="s">
        <v>3063</v>
      </c>
    </row>
    <row r="412" spans="1:8">
      <c r="A412" t="s">
        <v>2614</v>
      </c>
      <c r="B412" t="s">
        <v>3064</v>
      </c>
      <c r="C412" t="s">
        <v>1930</v>
      </c>
      <c r="D412" t="s">
        <v>1125</v>
      </c>
      <c r="E412" t="s">
        <v>162</v>
      </c>
      <c r="H412" t="s">
        <v>3063</v>
      </c>
    </row>
    <row r="413" spans="1:8">
      <c r="A413" t="s">
        <v>560</v>
      </c>
      <c r="B413" t="s">
        <v>1300</v>
      </c>
      <c r="C413" t="s">
        <v>562</v>
      </c>
      <c r="D413" t="s">
        <v>1301</v>
      </c>
      <c r="E413" t="s">
        <v>162</v>
      </c>
      <c r="H413" t="s">
        <v>81</v>
      </c>
    </row>
    <row r="414" spans="1:8">
      <c r="A414" t="s">
        <v>1317</v>
      </c>
      <c r="B414" t="s">
        <v>1318</v>
      </c>
      <c r="C414" t="s">
        <v>1319</v>
      </c>
      <c r="D414" t="s">
        <v>1320</v>
      </c>
      <c r="E414" t="s">
        <v>162</v>
      </c>
      <c r="H414" t="s">
        <v>81</v>
      </c>
    </row>
    <row r="415" spans="1:8">
      <c r="A415" t="s">
        <v>1321</v>
      </c>
      <c r="B415" t="s">
        <v>1322</v>
      </c>
      <c r="C415" t="s">
        <v>1323</v>
      </c>
      <c r="D415" t="s">
        <v>1324</v>
      </c>
      <c r="E415" t="s">
        <v>162</v>
      </c>
      <c r="H415" t="s">
        <v>81</v>
      </c>
    </row>
    <row r="416" spans="1:8">
      <c r="A416" t="s">
        <v>1325</v>
      </c>
      <c r="B416" t="s">
        <v>1326</v>
      </c>
      <c r="C416" t="s">
        <v>1327</v>
      </c>
      <c r="D416" t="s">
        <v>1328</v>
      </c>
      <c r="E416" t="s">
        <v>162</v>
      </c>
      <c r="H416" t="s">
        <v>81</v>
      </c>
    </row>
    <row r="417" spans="1:8">
      <c r="A417" t="s">
        <v>1121</v>
      </c>
      <c r="B417" t="s">
        <v>1329</v>
      </c>
      <c r="C417" t="s">
        <v>1123</v>
      </c>
      <c r="D417" t="s">
        <v>775</v>
      </c>
      <c r="E417" t="s">
        <v>162</v>
      </c>
      <c r="H417" t="s">
        <v>81</v>
      </c>
    </row>
    <row r="418" spans="1:8">
      <c r="A418" t="s">
        <v>421</v>
      </c>
      <c r="B418" t="s">
        <v>1336</v>
      </c>
      <c r="C418" t="s">
        <v>423</v>
      </c>
      <c r="D418" t="s">
        <v>1337</v>
      </c>
      <c r="E418" t="s">
        <v>162</v>
      </c>
      <c r="H418" t="s">
        <v>81</v>
      </c>
    </row>
    <row r="419" spans="1:8">
      <c r="A419" t="s">
        <v>421</v>
      </c>
      <c r="B419" t="s">
        <v>758</v>
      </c>
      <c r="C419" t="s">
        <v>423</v>
      </c>
      <c r="D419" t="s">
        <v>760</v>
      </c>
      <c r="E419" t="s">
        <v>162</v>
      </c>
      <c r="H419" t="s">
        <v>81</v>
      </c>
    </row>
    <row r="420" spans="1:8">
      <c r="A420" t="s">
        <v>585</v>
      </c>
      <c r="B420" t="s">
        <v>1346</v>
      </c>
      <c r="C420" t="s">
        <v>587</v>
      </c>
      <c r="D420" t="s">
        <v>1347</v>
      </c>
      <c r="E420" t="s">
        <v>162</v>
      </c>
      <c r="H420" t="s">
        <v>81</v>
      </c>
    </row>
    <row r="421" spans="1:8">
      <c r="A421" t="s">
        <v>1348</v>
      </c>
      <c r="B421" t="s">
        <v>1349</v>
      </c>
      <c r="C421" t="s">
        <v>1350</v>
      </c>
      <c r="D421" t="s">
        <v>1351</v>
      </c>
      <c r="E421" t="s">
        <v>162</v>
      </c>
      <c r="H421" t="s">
        <v>81</v>
      </c>
    </row>
    <row r="422" spans="1:8">
      <c r="A422" t="s">
        <v>1355</v>
      </c>
      <c r="B422" t="s">
        <v>1356</v>
      </c>
      <c r="C422" t="s">
        <v>1357</v>
      </c>
      <c r="D422" t="s">
        <v>1358</v>
      </c>
      <c r="E422" t="s">
        <v>162</v>
      </c>
      <c r="H422" t="s">
        <v>81</v>
      </c>
    </row>
    <row r="423" spans="1:8">
      <c r="A423" t="s">
        <v>1359</v>
      </c>
      <c r="B423" t="s">
        <v>1360</v>
      </c>
      <c r="C423" t="s">
        <v>1361</v>
      </c>
      <c r="D423" t="s">
        <v>861</v>
      </c>
      <c r="E423" t="s">
        <v>162</v>
      </c>
      <c r="H423" t="s">
        <v>81</v>
      </c>
    </row>
    <row r="424" spans="1:8">
      <c r="A424" t="s">
        <v>429</v>
      </c>
      <c r="B424" t="s">
        <v>1367</v>
      </c>
      <c r="C424" t="s">
        <v>431</v>
      </c>
      <c r="D424" t="s">
        <v>1368</v>
      </c>
      <c r="E424" t="s">
        <v>162</v>
      </c>
      <c r="H424" t="s">
        <v>81</v>
      </c>
    </row>
    <row r="425" spans="1:8">
      <c r="A425" t="s">
        <v>787</v>
      </c>
      <c r="B425" t="s">
        <v>1385</v>
      </c>
      <c r="C425" t="s">
        <v>1386</v>
      </c>
      <c r="D425" t="s">
        <v>1387</v>
      </c>
      <c r="E425" t="s">
        <v>162</v>
      </c>
      <c r="H425" t="s">
        <v>81</v>
      </c>
    </row>
    <row r="426" spans="1:8">
      <c r="A426" t="s">
        <v>1395</v>
      </c>
      <c r="B426" t="s">
        <v>1396</v>
      </c>
      <c r="C426" t="s">
        <v>189</v>
      </c>
      <c r="D426" t="s">
        <v>1397</v>
      </c>
      <c r="E426" t="s">
        <v>162</v>
      </c>
      <c r="H426" t="s">
        <v>81</v>
      </c>
    </row>
    <row r="427" spans="1:8">
      <c r="A427" t="s">
        <v>1405</v>
      </c>
      <c r="B427" t="s">
        <v>1406</v>
      </c>
      <c r="C427" t="s">
        <v>1407</v>
      </c>
      <c r="D427" t="s">
        <v>1408</v>
      </c>
      <c r="E427" t="s">
        <v>162</v>
      </c>
      <c r="H427" t="s">
        <v>81</v>
      </c>
    </row>
    <row r="428" spans="1:8">
      <c r="A428" t="s">
        <v>1419</v>
      </c>
      <c r="B428" t="s">
        <v>1420</v>
      </c>
      <c r="C428" t="s">
        <v>1421</v>
      </c>
      <c r="D428" t="s">
        <v>1422</v>
      </c>
      <c r="E428" t="s">
        <v>162</v>
      </c>
      <c r="H428" t="s">
        <v>81</v>
      </c>
    </row>
    <row r="429" spans="1:8">
      <c r="A429" t="s">
        <v>1423</v>
      </c>
      <c r="B429" t="s">
        <v>1424</v>
      </c>
      <c r="C429" t="s">
        <v>1425</v>
      </c>
      <c r="D429" t="s">
        <v>1041</v>
      </c>
      <c r="E429" t="s">
        <v>162</v>
      </c>
      <c r="H429" t="s">
        <v>81</v>
      </c>
    </row>
    <row r="430" spans="1:8">
      <c r="A430" t="s">
        <v>207</v>
      </c>
      <c r="B430" t="s">
        <v>208</v>
      </c>
      <c r="C430" t="s">
        <v>209</v>
      </c>
      <c r="D430" t="s">
        <v>210</v>
      </c>
      <c r="E430" t="s">
        <v>162</v>
      </c>
      <c r="H430" t="s">
        <v>81</v>
      </c>
    </row>
    <row r="431" spans="1:8">
      <c r="A431" t="s">
        <v>1434</v>
      </c>
      <c r="B431" t="s">
        <v>1435</v>
      </c>
      <c r="C431" t="s">
        <v>816</v>
      </c>
      <c r="D431" t="s">
        <v>1436</v>
      </c>
      <c r="E431" t="s">
        <v>162</v>
      </c>
      <c r="H431" t="s">
        <v>81</v>
      </c>
    </row>
    <row r="432" spans="1:8">
      <c r="A432" t="s">
        <v>1064</v>
      </c>
      <c r="B432" t="s">
        <v>1443</v>
      </c>
      <c r="C432" t="s">
        <v>1066</v>
      </c>
      <c r="D432" t="s">
        <v>681</v>
      </c>
      <c r="E432" t="s">
        <v>162</v>
      </c>
      <c r="H432" t="s">
        <v>81</v>
      </c>
    </row>
    <row r="433" spans="1:8">
      <c r="A433" t="s">
        <v>1458</v>
      </c>
      <c r="B433" t="s">
        <v>238</v>
      </c>
      <c r="C433" t="s">
        <v>1459</v>
      </c>
      <c r="D433" t="s">
        <v>240</v>
      </c>
      <c r="E433" t="s">
        <v>162</v>
      </c>
      <c r="H433" t="s">
        <v>81</v>
      </c>
    </row>
    <row r="434" spans="1:8">
      <c r="A434" t="s">
        <v>1464</v>
      </c>
      <c r="B434" t="s">
        <v>1465</v>
      </c>
      <c r="C434" t="s">
        <v>1466</v>
      </c>
      <c r="D434" t="s">
        <v>1467</v>
      </c>
      <c r="E434" t="s">
        <v>162</v>
      </c>
      <c r="H434" t="s">
        <v>81</v>
      </c>
    </row>
    <row r="435" spans="1:8">
      <c r="A435" t="s">
        <v>1468</v>
      </c>
      <c r="B435" t="s">
        <v>1469</v>
      </c>
      <c r="C435" t="s">
        <v>1470</v>
      </c>
      <c r="D435" t="s">
        <v>1471</v>
      </c>
      <c r="E435" t="s">
        <v>162</v>
      </c>
      <c r="H435" t="s">
        <v>81</v>
      </c>
    </row>
    <row r="436" spans="1:8">
      <c r="A436" t="s">
        <v>1468</v>
      </c>
      <c r="B436" t="s">
        <v>1472</v>
      </c>
      <c r="C436" t="s">
        <v>1470</v>
      </c>
      <c r="D436" t="s">
        <v>248</v>
      </c>
      <c r="E436" t="s">
        <v>162</v>
      </c>
      <c r="H436" t="s">
        <v>81</v>
      </c>
    </row>
    <row r="437" spans="1:8">
      <c r="A437" t="s">
        <v>1473</v>
      </c>
      <c r="B437" t="s">
        <v>1474</v>
      </c>
      <c r="C437" t="s">
        <v>1475</v>
      </c>
      <c r="D437" t="s">
        <v>1476</v>
      </c>
      <c r="E437" t="s">
        <v>162</v>
      </c>
      <c r="H437" t="s">
        <v>81</v>
      </c>
    </row>
    <row r="438" spans="1:8">
      <c r="A438" t="s">
        <v>1477</v>
      </c>
      <c r="B438" t="s">
        <v>1478</v>
      </c>
      <c r="C438" t="s">
        <v>1479</v>
      </c>
      <c r="D438" t="s">
        <v>957</v>
      </c>
      <c r="E438" t="s">
        <v>162</v>
      </c>
      <c r="H438" t="s">
        <v>81</v>
      </c>
    </row>
    <row r="439" spans="1:8">
      <c r="A439" t="s">
        <v>1480</v>
      </c>
      <c r="B439" t="s">
        <v>1481</v>
      </c>
      <c r="C439" t="s">
        <v>1482</v>
      </c>
      <c r="D439" t="s">
        <v>1483</v>
      </c>
      <c r="E439" t="s">
        <v>162</v>
      </c>
      <c r="H439" t="s">
        <v>81</v>
      </c>
    </row>
    <row r="440" spans="1:8">
      <c r="A440" t="s">
        <v>471</v>
      </c>
      <c r="B440" t="s">
        <v>1484</v>
      </c>
      <c r="C440" t="s">
        <v>473</v>
      </c>
      <c r="D440" t="s">
        <v>1485</v>
      </c>
      <c r="E440" t="s">
        <v>162</v>
      </c>
      <c r="H440" t="s">
        <v>81</v>
      </c>
    </row>
    <row r="441" spans="1:8">
      <c r="A441" t="s">
        <v>1498</v>
      </c>
      <c r="B441" t="s">
        <v>1501</v>
      </c>
      <c r="C441" t="s">
        <v>1500</v>
      </c>
      <c r="D441" t="s">
        <v>716</v>
      </c>
      <c r="E441" t="s">
        <v>162</v>
      </c>
      <c r="H441" t="s">
        <v>81</v>
      </c>
    </row>
    <row r="442" spans="1:8">
      <c r="A442" t="s">
        <v>1502</v>
      </c>
      <c r="B442" t="s">
        <v>1503</v>
      </c>
      <c r="C442" t="s">
        <v>1504</v>
      </c>
      <c r="D442" t="s">
        <v>1505</v>
      </c>
      <c r="E442" t="s">
        <v>162</v>
      </c>
      <c r="H442" t="s">
        <v>81</v>
      </c>
    </row>
    <row r="443" spans="1:8">
      <c r="A443" t="s">
        <v>1511</v>
      </c>
      <c r="B443" t="s">
        <v>1512</v>
      </c>
      <c r="C443" t="s">
        <v>1513</v>
      </c>
      <c r="D443" t="s">
        <v>1514</v>
      </c>
      <c r="E443" t="s">
        <v>162</v>
      </c>
      <c r="H443" t="s">
        <v>81</v>
      </c>
    </row>
    <row r="444" spans="1:8">
      <c r="A444" t="s">
        <v>1515</v>
      </c>
      <c r="B444" t="s">
        <v>1516</v>
      </c>
      <c r="C444" t="s">
        <v>1517</v>
      </c>
      <c r="D444" t="s">
        <v>1518</v>
      </c>
      <c r="E444" t="s">
        <v>162</v>
      </c>
      <c r="H444" t="s">
        <v>81</v>
      </c>
    </row>
    <row r="445" spans="1:8">
      <c r="A445" t="s">
        <v>1531</v>
      </c>
      <c r="B445" t="s">
        <v>1532</v>
      </c>
      <c r="C445" t="s">
        <v>1533</v>
      </c>
      <c r="D445" t="s">
        <v>1534</v>
      </c>
      <c r="E445" t="s">
        <v>162</v>
      </c>
      <c r="H445" t="s">
        <v>81</v>
      </c>
    </row>
    <row r="446" spans="1:8">
      <c r="A446" t="s">
        <v>908</v>
      </c>
      <c r="B446" t="s">
        <v>1543</v>
      </c>
      <c r="C446" t="s">
        <v>910</v>
      </c>
      <c r="D446" t="s">
        <v>1544</v>
      </c>
      <c r="E446" t="s">
        <v>162</v>
      </c>
      <c r="H446" t="s">
        <v>81</v>
      </c>
    </row>
    <row r="447" spans="1:8">
      <c r="A447" t="s">
        <v>1545</v>
      </c>
      <c r="B447" t="s">
        <v>1546</v>
      </c>
      <c r="C447" t="s">
        <v>651</v>
      </c>
      <c r="D447" t="s">
        <v>604</v>
      </c>
      <c r="E447" t="s">
        <v>162</v>
      </c>
      <c r="H447" t="s">
        <v>81</v>
      </c>
    </row>
    <row r="448" spans="1:8">
      <c r="A448" t="s">
        <v>102</v>
      </c>
      <c r="B448" t="s">
        <v>1547</v>
      </c>
      <c r="C448" t="s">
        <v>1548</v>
      </c>
      <c r="D448" t="s">
        <v>1258</v>
      </c>
      <c r="E448" t="s">
        <v>162</v>
      </c>
      <c r="H448" t="s">
        <v>81</v>
      </c>
    </row>
    <row r="449" spans="1:8">
      <c r="A449" t="s">
        <v>1553</v>
      </c>
      <c r="B449" t="s">
        <v>1554</v>
      </c>
      <c r="C449" t="s">
        <v>1555</v>
      </c>
      <c r="D449" t="s">
        <v>432</v>
      </c>
      <c r="E449" t="s">
        <v>162</v>
      </c>
      <c r="H449" t="s">
        <v>81</v>
      </c>
    </row>
    <row r="450" spans="1:8">
      <c r="A450" t="s">
        <v>1560</v>
      </c>
      <c r="B450" t="s">
        <v>1561</v>
      </c>
      <c r="C450" t="s">
        <v>1562</v>
      </c>
      <c r="D450" t="s">
        <v>1563</v>
      </c>
      <c r="E450" t="s">
        <v>162</v>
      </c>
      <c r="H450" t="s">
        <v>81</v>
      </c>
    </row>
    <row r="451" spans="1:8">
      <c r="A451" t="s">
        <v>261</v>
      </c>
      <c r="B451" t="s">
        <v>1564</v>
      </c>
      <c r="C451" t="s">
        <v>263</v>
      </c>
      <c r="D451" t="s">
        <v>1565</v>
      </c>
      <c r="E451" t="s">
        <v>162</v>
      </c>
      <c r="H451" t="s">
        <v>81</v>
      </c>
    </row>
    <row r="452" spans="1:8">
      <c r="A452" t="s">
        <v>1270</v>
      </c>
      <c r="B452" t="s">
        <v>1566</v>
      </c>
      <c r="C452" t="s">
        <v>1271</v>
      </c>
      <c r="D452" t="s">
        <v>1514</v>
      </c>
      <c r="E452" t="s">
        <v>162</v>
      </c>
      <c r="H452" t="s">
        <v>81</v>
      </c>
    </row>
    <row r="453" spans="1:8">
      <c r="A453" t="s">
        <v>350</v>
      </c>
      <c r="B453" t="s">
        <v>1568</v>
      </c>
      <c r="C453" t="s">
        <v>352</v>
      </c>
      <c r="D453" t="s">
        <v>1569</v>
      </c>
      <c r="E453" t="s">
        <v>162</v>
      </c>
      <c r="H453" t="s">
        <v>81</v>
      </c>
    </row>
    <row r="454" spans="1:8">
      <c r="A454" t="s">
        <v>353</v>
      </c>
      <c r="B454" t="s">
        <v>1573</v>
      </c>
      <c r="C454" t="s">
        <v>355</v>
      </c>
      <c r="D454" t="s">
        <v>198</v>
      </c>
      <c r="E454" t="s">
        <v>162</v>
      </c>
      <c r="H454" t="s">
        <v>81</v>
      </c>
    </row>
    <row r="455" spans="1:8">
      <c r="A455" t="s">
        <v>1297</v>
      </c>
      <c r="B455" t="s">
        <v>1298</v>
      </c>
      <c r="C455" t="s">
        <v>1299</v>
      </c>
      <c r="D455" t="s">
        <v>651</v>
      </c>
      <c r="E455" t="s">
        <v>267</v>
      </c>
      <c r="H455" t="s">
        <v>81</v>
      </c>
    </row>
    <row r="456" spans="1:8">
      <c r="A456" t="s">
        <v>1302</v>
      </c>
      <c r="B456" t="s">
        <v>1181</v>
      </c>
      <c r="C456" t="s">
        <v>1304</v>
      </c>
      <c r="D456" t="s">
        <v>1183</v>
      </c>
      <c r="E456" t="s">
        <v>267</v>
      </c>
      <c r="H456" t="s">
        <v>81</v>
      </c>
    </row>
    <row r="457" spans="1:8">
      <c r="A457" t="s">
        <v>1302</v>
      </c>
      <c r="B457" t="s">
        <v>1306</v>
      </c>
      <c r="C457" t="s">
        <v>1304</v>
      </c>
      <c r="D457" t="s">
        <v>1307</v>
      </c>
      <c r="E457" t="s">
        <v>267</v>
      </c>
      <c r="H457" t="s">
        <v>81</v>
      </c>
    </row>
    <row r="458" spans="1:8">
      <c r="A458" t="s">
        <v>1302</v>
      </c>
      <c r="B458" t="s">
        <v>1303</v>
      </c>
      <c r="C458" t="s">
        <v>1304</v>
      </c>
      <c r="D458" t="s">
        <v>1305</v>
      </c>
      <c r="E458" t="s">
        <v>267</v>
      </c>
      <c r="H458" t="s">
        <v>81</v>
      </c>
    </row>
    <row r="459" spans="1:8">
      <c r="A459" t="s">
        <v>409</v>
      </c>
      <c r="B459" t="s">
        <v>1308</v>
      </c>
      <c r="C459" t="s">
        <v>411</v>
      </c>
      <c r="D459" t="s">
        <v>1308</v>
      </c>
      <c r="E459" t="s">
        <v>267</v>
      </c>
      <c r="H459" t="s">
        <v>81</v>
      </c>
    </row>
    <row r="460" spans="1:8">
      <c r="A460" t="s">
        <v>1309</v>
      </c>
      <c r="B460" t="s">
        <v>1310</v>
      </c>
      <c r="C460" t="s">
        <v>1311</v>
      </c>
      <c r="D460" t="s">
        <v>1312</v>
      </c>
      <c r="E460" t="s">
        <v>267</v>
      </c>
      <c r="H460" t="s">
        <v>81</v>
      </c>
    </row>
    <row r="461" spans="1:8">
      <c r="A461" t="s">
        <v>1313</v>
      </c>
      <c r="B461" t="s">
        <v>1015</v>
      </c>
      <c r="C461" t="s">
        <v>1314</v>
      </c>
      <c r="D461" t="s">
        <v>1017</v>
      </c>
      <c r="E461" t="s">
        <v>267</v>
      </c>
      <c r="H461" t="s">
        <v>81</v>
      </c>
    </row>
    <row r="462" spans="1:8">
      <c r="A462" t="s">
        <v>751</v>
      </c>
      <c r="B462" t="s">
        <v>1315</v>
      </c>
      <c r="C462" t="s">
        <v>753</v>
      </c>
      <c r="D462" t="s">
        <v>1316</v>
      </c>
      <c r="E462" t="s">
        <v>267</v>
      </c>
      <c r="H462" t="s">
        <v>81</v>
      </c>
    </row>
    <row r="463" spans="1:8">
      <c r="A463" t="s">
        <v>1330</v>
      </c>
      <c r="B463" t="s">
        <v>1331</v>
      </c>
      <c r="C463" t="s">
        <v>1332</v>
      </c>
      <c r="D463" t="s">
        <v>1333</v>
      </c>
      <c r="E463" t="s">
        <v>267</v>
      </c>
      <c r="H463" t="s">
        <v>81</v>
      </c>
    </row>
    <row r="464" spans="1:8">
      <c r="A464" t="s">
        <v>761</v>
      </c>
      <c r="B464" t="s">
        <v>1334</v>
      </c>
      <c r="C464" t="s">
        <v>763</v>
      </c>
      <c r="D464" t="s">
        <v>1335</v>
      </c>
      <c r="E464" t="s">
        <v>267</v>
      </c>
      <c r="H464" t="s">
        <v>81</v>
      </c>
    </row>
    <row r="465" spans="1:8">
      <c r="A465" t="s">
        <v>1338</v>
      </c>
      <c r="B465" t="s">
        <v>1339</v>
      </c>
      <c r="C465" t="s">
        <v>1340</v>
      </c>
      <c r="D465" t="s">
        <v>1341</v>
      </c>
      <c r="E465" t="s">
        <v>267</v>
      </c>
      <c r="H465" t="s">
        <v>81</v>
      </c>
    </row>
    <row r="466" spans="1:8">
      <c r="A466" t="s">
        <v>1338</v>
      </c>
      <c r="B466" t="s">
        <v>1344</v>
      </c>
      <c r="C466" t="s">
        <v>1340</v>
      </c>
      <c r="D466" t="s">
        <v>1345</v>
      </c>
      <c r="E466" t="s">
        <v>267</v>
      </c>
      <c r="H466" t="s">
        <v>81</v>
      </c>
    </row>
    <row r="467" spans="1:8">
      <c r="A467" t="s">
        <v>1338</v>
      </c>
      <c r="B467" t="s">
        <v>1342</v>
      </c>
      <c r="C467" t="s">
        <v>1340</v>
      </c>
      <c r="D467" t="s">
        <v>1343</v>
      </c>
      <c r="E467" t="s">
        <v>267</v>
      </c>
      <c r="H467" t="s">
        <v>81</v>
      </c>
    </row>
    <row r="468" spans="1:8">
      <c r="A468" t="s">
        <v>1352</v>
      </c>
      <c r="B468" t="s">
        <v>1353</v>
      </c>
      <c r="C468" t="s">
        <v>1354</v>
      </c>
      <c r="D468" t="s">
        <v>643</v>
      </c>
      <c r="E468" t="s">
        <v>267</v>
      </c>
      <c r="H468" t="s">
        <v>81</v>
      </c>
    </row>
    <row r="469" spans="1:8">
      <c r="A469" t="s">
        <v>1362</v>
      </c>
      <c r="B469" t="s">
        <v>1363</v>
      </c>
      <c r="C469" t="s">
        <v>1364</v>
      </c>
      <c r="D469" t="s">
        <v>507</v>
      </c>
      <c r="E469" t="s">
        <v>267</v>
      </c>
      <c r="H469" t="s">
        <v>81</v>
      </c>
    </row>
    <row r="470" spans="1:8">
      <c r="A470" t="s">
        <v>429</v>
      </c>
      <c r="B470" t="s">
        <v>1365</v>
      </c>
      <c r="C470" t="s">
        <v>431</v>
      </c>
      <c r="D470" t="s">
        <v>1366</v>
      </c>
      <c r="E470" t="s">
        <v>267</v>
      </c>
      <c r="H470" t="s">
        <v>81</v>
      </c>
    </row>
    <row r="471" spans="1:8">
      <c r="A471" t="s">
        <v>1369</v>
      </c>
      <c r="B471" t="s">
        <v>1370</v>
      </c>
      <c r="C471" t="s">
        <v>1371</v>
      </c>
      <c r="D471" t="s">
        <v>696</v>
      </c>
      <c r="E471" t="s">
        <v>267</v>
      </c>
      <c r="H471" t="s">
        <v>81</v>
      </c>
    </row>
    <row r="472" spans="1:8">
      <c r="A472" t="s">
        <v>1372</v>
      </c>
      <c r="B472" t="s">
        <v>1373</v>
      </c>
      <c r="C472" t="s">
        <v>1374</v>
      </c>
      <c r="D472" t="s">
        <v>1375</v>
      </c>
      <c r="E472" t="s">
        <v>267</v>
      </c>
      <c r="H472" t="s">
        <v>81</v>
      </c>
    </row>
    <row r="473" spans="1:8">
      <c r="A473" t="s">
        <v>1376</v>
      </c>
      <c r="B473" t="s">
        <v>1377</v>
      </c>
      <c r="C473" t="s">
        <v>1378</v>
      </c>
      <c r="D473" t="s">
        <v>551</v>
      </c>
      <c r="E473" t="s">
        <v>267</v>
      </c>
      <c r="H473" t="s">
        <v>81</v>
      </c>
    </row>
    <row r="474" spans="1:8">
      <c r="A474" t="s">
        <v>1379</v>
      </c>
      <c r="B474" t="s">
        <v>1303</v>
      </c>
      <c r="C474" t="s">
        <v>1380</v>
      </c>
      <c r="D474" t="s">
        <v>1305</v>
      </c>
      <c r="E474" t="s">
        <v>267</v>
      </c>
      <c r="H474" t="s">
        <v>81</v>
      </c>
    </row>
    <row r="475" spans="1:8">
      <c r="A475" t="s">
        <v>1381</v>
      </c>
      <c r="B475" t="s">
        <v>1382</v>
      </c>
      <c r="C475" t="s">
        <v>1383</v>
      </c>
      <c r="D475" t="s">
        <v>1384</v>
      </c>
      <c r="E475" t="s">
        <v>267</v>
      </c>
      <c r="H475" t="s">
        <v>81</v>
      </c>
    </row>
    <row r="476" spans="1:8">
      <c r="A476" t="s">
        <v>183</v>
      </c>
      <c r="B476" t="s">
        <v>1388</v>
      </c>
      <c r="C476" t="s">
        <v>185</v>
      </c>
      <c r="D476" t="s">
        <v>701</v>
      </c>
      <c r="E476" t="s">
        <v>267</v>
      </c>
      <c r="H476" t="s">
        <v>81</v>
      </c>
    </row>
    <row r="477" spans="1:8">
      <c r="A477" t="s">
        <v>621</v>
      </c>
      <c r="B477" t="s">
        <v>1391</v>
      </c>
      <c r="C477" t="s">
        <v>623</v>
      </c>
      <c r="D477" t="s">
        <v>647</v>
      </c>
      <c r="E477" t="s">
        <v>267</v>
      </c>
      <c r="H477" t="s">
        <v>81</v>
      </c>
    </row>
    <row r="478" spans="1:8">
      <c r="A478" t="s">
        <v>621</v>
      </c>
      <c r="B478" t="s">
        <v>1389</v>
      </c>
      <c r="C478" t="s">
        <v>623</v>
      </c>
      <c r="D478" t="s">
        <v>1390</v>
      </c>
      <c r="E478" t="s">
        <v>267</v>
      </c>
      <c r="H478" t="s">
        <v>81</v>
      </c>
    </row>
    <row r="479" spans="1:8">
      <c r="A479" t="s">
        <v>1392</v>
      </c>
      <c r="B479" t="s">
        <v>1393</v>
      </c>
      <c r="C479" t="s">
        <v>1394</v>
      </c>
      <c r="D479" t="s">
        <v>307</v>
      </c>
      <c r="E479" t="s">
        <v>267</v>
      </c>
      <c r="H479" t="s">
        <v>81</v>
      </c>
    </row>
    <row r="480" spans="1:8">
      <c r="A480" t="s">
        <v>1398</v>
      </c>
      <c r="B480" t="s">
        <v>1399</v>
      </c>
      <c r="C480" t="s">
        <v>1400</v>
      </c>
      <c r="D480" t="s">
        <v>673</v>
      </c>
      <c r="E480" t="s">
        <v>267</v>
      </c>
      <c r="H480" t="s">
        <v>81</v>
      </c>
    </row>
    <row r="481" spans="1:8">
      <c r="A481" t="s">
        <v>1401</v>
      </c>
      <c r="B481" t="s">
        <v>1402</v>
      </c>
      <c r="C481" t="s">
        <v>1403</v>
      </c>
      <c r="D481" t="s">
        <v>1404</v>
      </c>
      <c r="E481" t="s">
        <v>267</v>
      </c>
      <c r="H481" t="s">
        <v>81</v>
      </c>
    </row>
    <row r="482" spans="1:8">
      <c r="A482" t="s">
        <v>1409</v>
      </c>
      <c r="B482" t="s">
        <v>1412</v>
      </c>
      <c r="C482" t="s">
        <v>201</v>
      </c>
      <c r="D482" t="s">
        <v>1413</v>
      </c>
      <c r="E482" t="s">
        <v>267</v>
      </c>
      <c r="H482" t="s">
        <v>81</v>
      </c>
    </row>
    <row r="483" spans="1:8">
      <c r="A483" t="s">
        <v>1409</v>
      </c>
      <c r="B483" t="s">
        <v>1410</v>
      </c>
      <c r="C483" t="s">
        <v>201</v>
      </c>
      <c r="D483" t="s">
        <v>1411</v>
      </c>
      <c r="E483" t="s">
        <v>267</v>
      </c>
      <c r="H483" t="s">
        <v>81</v>
      </c>
    </row>
    <row r="484" spans="1:8">
      <c r="A484" t="s">
        <v>1173</v>
      </c>
      <c r="B484" t="s">
        <v>1174</v>
      </c>
      <c r="C484" t="s">
        <v>1175</v>
      </c>
      <c r="D484" t="s">
        <v>1176</v>
      </c>
      <c r="E484" t="s">
        <v>267</v>
      </c>
      <c r="H484" t="s">
        <v>81</v>
      </c>
    </row>
    <row r="485" spans="1:8">
      <c r="A485" t="s">
        <v>1414</v>
      </c>
      <c r="B485" t="s">
        <v>1415</v>
      </c>
      <c r="C485" t="s">
        <v>1416</v>
      </c>
      <c r="D485" t="s">
        <v>1417</v>
      </c>
      <c r="E485" t="s">
        <v>267</v>
      </c>
      <c r="H485" t="s">
        <v>81</v>
      </c>
    </row>
    <row r="486" spans="1:8">
      <c r="A486" t="s">
        <v>1414</v>
      </c>
      <c r="B486" t="s">
        <v>1418</v>
      </c>
      <c r="C486" t="s">
        <v>1416</v>
      </c>
      <c r="D486" t="s">
        <v>1312</v>
      </c>
      <c r="E486" t="s">
        <v>267</v>
      </c>
      <c r="H486" t="s">
        <v>81</v>
      </c>
    </row>
    <row r="487" spans="1:8">
      <c r="A487" t="s">
        <v>1426</v>
      </c>
      <c r="B487" t="s">
        <v>1427</v>
      </c>
      <c r="C487" t="s">
        <v>1428</v>
      </c>
      <c r="D487" t="s">
        <v>1429</v>
      </c>
      <c r="E487" t="s">
        <v>267</v>
      </c>
      <c r="H487" t="s">
        <v>81</v>
      </c>
    </row>
    <row r="488" spans="1:8">
      <c r="A488" t="s">
        <v>1430</v>
      </c>
      <c r="B488" t="s">
        <v>1431</v>
      </c>
      <c r="C488" t="s">
        <v>1432</v>
      </c>
      <c r="D488" t="s">
        <v>1433</v>
      </c>
      <c r="E488" t="s">
        <v>267</v>
      </c>
      <c r="H488" t="s">
        <v>81</v>
      </c>
    </row>
    <row r="489" spans="1:8">
      <c r="A489" t="s">
        <v>1437</v>
      </c>
      <c r="B489" t="s">
        <v>1438</v>
      </c>
      <c r="C489" t="s">
        <v>1439</v>
      </c>
      <c r="D489" t="s">
        <v>1440</v>
      </c>
      <c r="E489" t="s">
        <v>267</v>
      </c>
      <c r="H489" t="s">
        <v>81</v>
      </c>
    </row>
    <row r="490" spans="1:8">
      <c r="A490" t="s">
        <v>1064</v>
      </c>
      <c r="B490" t="s">
        <v>1441</v>
      </c>
      <c r="C490" t="s">
        <v>1066</v>
      </c>
      <c r="D490" t="s">
        <v>1442</v>
      </c>
      <c r="E490" t="s">
        <v>267</v>
      </c>
      <c r="H490" t="s">
        <v>81</v>
      </c>
    </row>
    <row r="491" spans="1:8">
      <c r="A491" t="s">
        <v>1444</v>
      </c>
      <c r="B491" t="s">
        <v>1445</v>
      </c>
      <c r="C491" t="s">
        <v>1157</v>
      </c>
      <c r="D491" t="s">
        <v>1446</v>
      </c>
      <c r="E491" t="s">
        <v>267</v>
      </c>
      <c r="H491" t="s">
        <v>81</v>
      </c>
    </row>
    <row r="492" spans="1:8">
      <c r="A492" t="s">
        <v>1447</v>
      </c>
      <c r="B492" t="s">
        <v>1448</v>
      </c>
      <c r="C492" t="s">
        <v>1449</v>
      </c>
      <c r="D492" t="s">
        <v>1209</v>
      </c>
      <c r="E492" t="s">
        <v>267</v>
      </c>
      <c r="H492" t="s">
        <v>81</v>
      </c>
    </row>
    <row r="493" spans="1:8">
      <c r="A493" t="s">
        <v>302</v>
      </c>
      <c r="B493" t="s">
        <v>273</v>
      </c>
      <c r="C493" t="s">
        <v>304</v>
      </c>
      <c r="D493" t="s">
        <v>273</v>
      </c>
      <c r="E493" t="s">
        <v>267</v>
      </c>
      <c r="H493" t="s">
        <v>81</v>
      </c>
    </row>
    <row r="494" spans="1:8">
      <c r="A494" t="s">
        <v>217</v>
      </c>
      <c r="B494" t="s">
        <v>1450</v>
      </c>
      <c r="C494" t="s">
        <v>219</v>
      </c>
      <c r="D494" t="s">
        <v>1451</v>
      </c>
      <c r="E494" t="s">
        <v>267</v>
      </c>
      <c r="H494" t="s">
        <v>81</v>
      </c>
    </row>
    <row r="495" spans="1:8">
      <c r="A495" t="s">
        <v>217</v>
      </c>
      <c r="B495" t="s">
        <v>1452</v>
      </c>
      <c r="C495" t="s">
        <v>219</v>
      </c>
      <c r="D495" t="s">
        <v>1453</v>
      </c>
      <c r="E495" t="s">
        <v>267</v>
      </c>
      <c r="H495" t="s">
        <v>81</v>
      </c>
    </row>
    <row r="496" spans="1:8">
      <c r="A496" t="s">
        <v>1067</v>
      </c>
      <c r="B496" t="s">
        <v>1454</v>
      </c>
      <c r="C496" t="s">
        <v>1069</v>
      </c>
      <c r="D496" t="s">
        <v>647</v>
      </c>
      <c r="E496" t="s">
        <v>267</v>
      </c>
      <c r="H496" t="s">
        <v>81</v>
      </c>
    </row>
    <row r="497" spans="1:8">
      <c r="A497" t="s">
        <v>1455</v>
      </c>
      <c r="B497" t="s">
        <v>1456</v>
      </c>
      <c r="C497" t="s">
        <v>1457</v>
      </c>
      <c r="D497" t="s">
        <v>743</v>
      </c>
      <c r="E497" t="s">
        <v>267</v>
      </c>
      <c r="H497" t="s">
        <v>81</v>
      </c>
    </row>
    <row r="498" spans="1:8">
      <c r="A498" t="s">
        <v>1460</v>
      </c>
      <c r="B498" t="s">
        <v>1461</v>
      </c>
      <c r="C498" t="s">
        <v>1462</v>
      </c>
      <c r="D498" t="s">
        <v>1463</v>
      </c>
      <c r="E498" t="s">
        <v>267</v>
      </c>
      <c r="H498" t="s">
        <v>81</v>
      </c>
    </row>
    <row r="499" spans="1:8">
      <c r="A499" t="s">
        <v>1486</v>
      </c>
      <c r="B499" t="s">
        <v>1487</v>
      </c>
      <c r="C499" t="s">
        <v>1488</v>
      </c>
      <c r="D499" t="s">
        <v>1489</v>
      </c>
      <c r="E499" t="s">
        <v>267</v>
      </c>
      <c r="H499" t="s">
        <v>81</v>
      </c>
    </row>
    <row r="500" spans="1:8">
      <c r="A500" t="s">
        <v>1490</v>
      </c>
      <c r="B500" t="s">
        <v>1491</v>
      </c>
      <c r="C500" t="s">
        <v>1492</v>
      </c>
      <c r="D500" t="s">
        <v>1493</v>
      </c>
      <c r="E500" t="s">
        <v>267</v>
      </c>
      <c r="H500" t="s">
        <v>81</v>
      </c>
    </row>
    <row r="501" spans="1:8">
      <c r="A501" t="s">
        <v>1494</v>
      </c>
      <c r="B501" t="s">
        <v>1495</v>
      </c>
      <c r="C501" t="s">
        <v>1496</v>
      </c>
      <c r="D501" t="s">
        <v>1497</v>
      </c>
      <c r="E501" t="s">
        <v>267</v>
      </c>
      <c r="H501" t="s">
        <v>81</v>
      </c>
    </row>
    <row r="502" spans="1:8">
      <c r="A502" t="s">
        <v>1498</v>
      </c>
      <c r="B502" t="s">
        <v>1499</v>
      </c>
      <c r="C502" t="s">
        <v>1500</v>
      </c>
      <c r="D502" t="s">
        <v>1183</v>
      </c>
      <c r="E502" t="s">
        <v>267</v>
      </c>
      <c r="H502" t="s">
        <v>81</v>
      </c>
    </row>
    <row r="503" spans="1:8">
      <c r="A503" t="s">
        <v>1506</v>
      </c>
      <c r="B503" t="s">
        <v>1507</v>
      </c>
      <c r="C503" t="s">
        <v>1508</v>
      </c>
      <c r="D503" t="s">
        <v>1509</v>
      </c>
      <c r="E503" t="s">
        <v>267</v>
      </c>
      <c r="H503" t="s">
        <v>81</v>
      </c>
    </row>
    <row r="504" spans="1:8">
      <c r="A504" t="s">
        <v>1084</v>
      </c>
      <c r="B504" t="s">
        <v>1510</v>
      </c>
      <c r="C504" t="s">
        <v>1086</v>
      </c>
      <c r="D504" t="s">
        <v>174</v>
      </c>
      <c r="E504" t="s">
        <v>267</v>
      </c>
      <c r="H504" t="s">
        <v>81</v>
      </c>
    </row>
    <row r="505" spans="1:8">
      <c r="A505" t="s">
        <v>1519</v>
      </c>
      <c r="B505" t="s">
        <v>1520</v>
      </c>
      <c r="C505" t="s">
        <v>1521</v>
      </c>
      <c r="D505" t="s">
        <v>1522</v>
      </c>
      <c r="E505" t="s">
        <v>267</v>
      </c>
      <c r="H505" t="s">
        <v>81</v>
      </c>
    </row>
    <row r="506" spans="1:8">
      <c r="A506" t="s">
        <v>1523</v>
      </c>
      <c r="B506" t="s">
        <v>1524</v>
      </c>
      <c r="C506" t="s">
        <v>1525</v>
      </c>
      <c r="D506" t="s">
        <v>1526</v>
      </c>
      <c r="E506" t="s">
        <v>267</v>
      </c>
      <c r="H506" t="s">
        <v>81</v>
      </c>
    </row>
    <row r="507" spans="1:8">
      <c r="A507" t="s">
        <v>1527</v>
      </c>
      <c r="B507" t="s">
        <v>1528</v>
      </c>
      <c r="C507" t="s">
        <v>1529</v>
      </c>
      <c r="D507" t="s">
        <v>994</v>
      </c>
      <c r="E507" t="s">
        <v>267</v>
      </c>
      <c r="H507" t="s">
        <v>81</v>
      </c>
    </row>
    <row r="508" spans="1:8">
      <c r="A508" t="s">
        <v>1527</v>
      </c>
      <c r="B508" t="s">
        <v>1530</v>
      </c>
      <c r="C508" t="s">
        <v>1529</v>
      </c>
      <c r="D508" t="s">
        <v>305</v>
      </c>
      <c r="E508" t="s">
        <v>267</v>
      </c>
      <c r="H508" t="s">
        <v>81</v>
      </c>
    </row>
    <row r="509" spans="1:8">
      <c r="A509" t="s">
        <v>1535</v>
      </c>
      <c r="B509" t="s">
        <v>1528</v>
      </c>
      <c r="C509" t="s">
        <v>1536</v>
      </c>
      <c r="D509" t="s">
        <v>994</v>
      </c>
      <c r="E509" t="s">
        <v>267</v>
      </c>
      <c r="H509" t="s">
        <v>81</v>
      </c>
    </row>
    <row r="510" spans="1:8">
      <c r="A510" t="s">
        <v>1537</v>
      </c>
      <c r="B510" t="s">
        <v>1538</v>
      </c>
      <c r="C510" t="s">
        <v>1539</v>
      </c>
      <c r="D510" t="s">
        <v>1538</v>
      </c>
      <c r="E510" t="s">
        <v>267</v>
      </c>
      <c r="H510" t="s">
        <v>81</v>
      </c>
    </row>
    <row r="511" spans="1:8">
      <c r="A511" t="s">
        <v>757</v>
      </c>
      <c r="B511" t="s">
        <v>1540</v>
      </c>
      <c r="C511" t="s">
        <v>1541</v>
      </c>
      <c r="D511" t="s">
        <v>1411</v>
      </c>
      <c r="E511" t="s">
        <v>267</v>
      </c>
      <c r="H511" t="s">
        <v>81</v>
      </c>
    </row>
    <row r="512" spans="1:8">
      <c r="A512" t="s">
        <v>1019</v>
      </c>
      <c r="B512" t="s">
        <v>899</v>
      </c>
      <c r="C512" t="s">
        <v>1021</v>
      </c>
      <c r="D512" t="s">
        <v>899</v>
      </c>
      <c r="E512" t="s">
        <v>267</v>
      </c>
      <c r="H512" t="s">
        <v>81</v>
      </c>
    </row>
    <row r="513" spans="1:8">
      <c r="A513" t="s">
        <v>1019</v>
      </c>
      <c r="B513" t="s">
        <v>1542</v>
      </c>
      <c r="C513" t="s">
        <v>1021</v>
      </c>
      <c r="D513" t="s">
        <v>701</v>
      </c>
      <c r="E513" t="s">
        <v>267</v>
      </c>
      <c r="H513" t="s">
        <v>81</v>
      </c>
    </row>
    <row r="514" spans="1:8">
      <c r="A514" t="s">
        <v>1549</v>
      </c>
      <c r="B514" t="s">
        <v>1550</v>
      </c>
      <c r="C514" t="s">
        <v>1551</v>
      </c>
      <c r="D514" t="s">
        <v>1552</v>
      </c>
      <c r="E514" t="s">
        <v>267</v>
      </c>
      <c r="H514" t="s">
        <v>81</v>
      </c>
    </row>
    <row r="515" spans="1:8">
      <c r="A515" t="s">
        <v>1556</v>
      </c>
      <c r="B515" t="s">
        <v>1557</v>
      </c>
      <c r="C515" t="s">
        <v>1558</v>
      </c>
      <c r="D515" t="s">
        <v>1559</v>
      </c>
      <c r="E515" t="s">
        <v>267</v>
      </c>
      <c r="H515" t="s">
        <v>81</v>
      </c>
    </row>
    <row r="516" spans="1:8">
      <c r="A516" t="s">
        <v>498</v>
      </c>
      <c r="B516" t="s">
        <v>1567</v>
      </c>
      <c r="C516" t="s">
        <v>500</v>
      </c>
      <c r="D516" t="s">
        <v>651</v>
      </c>
      <c r="E516" t="s">
        <v>267</v>
      </c>
      <c r="H516" t="s">
        <v>81</v>
      </c>
    </row>
    <row r="517" spans="1:8">
      <c r="A517" t="s">
        <v>350</v>
      </c>
      <c r="B517" t="s">
        <v>1570</v>
      </c>
      <c r="C517" t="s">
        <v>352</v>
      </c>
      <c r="D517" t="s">
        <v>1571</v>
      </c>
      <c r="E517" t="s">
        <v>267</v>
      </c>
      <c r="H517" t="s">
        <v>81</v>
      </c>
    </row>
    <row r="518" spans="1:8">
      <c r="A518" t="s">
        <v>923</v>
      </c>
      <c r="B518" t="s">
        <v>1572</v>
      </c>
      <c r="C518" t="s">
        <v>925</v>
      </c>
      <c r="D518" t="s">
        <v>766</v>
      </c>
      <c r="E518" t="s">
        <v>267</v>
      </c>
      <c r="H518" t="s">
        <v>81</v>
      </c>
    </row>
    <row r="519" spans="1:8">
      <c r="A519" t="s">
        <v>1574</v>
      </c>
      <c r="B519" t="s">
        <v>1575</v>
      </c>
      <c r="C519" t="s">
        <v>1576</v>
      </c>
      <c r="D519" t="s">
        <v>1577</v>
      </c>
      <c r="E519" t="s">
        <v>267</v>
      </c>
      <c r="H519" t="s">
        <v>81</v>
      </c>
    </row>
    <row r="520" spans="1:8">
      <c r="A520" t="s">
        <v>1578</v>
      </c>
      <c r="B520" t="s">
        <v>1579</v>
      </c>
      <c r="C520" t="s">
        <v>1580</v>
      </c>
      <c r="D520" t="s">
        <v>638</v>
      </c>
      <c r="E520" t="s">
        <v>267</v>
      </c>
      <c r="H520" t="s">
        <v>81</v>
      </c>
    </row>
    <row r="521" spans="1:8">
      <c r="A521" t="s">
        <v>1033</v>
      </c>
      <c r="B521" t="s">
        <v>1581</v>
      </c>
      <c r="C521" t="s">
        <v>1035</v>
      </c>
      <c r="D521" t="s">
        <v>1582</v>
      </c>
      <c r="E521" t="s">
        <v>267</v>
      </c>
      <c r="H521" t="s">
        <v>81</v>
      </c>
    </row>
    <row r="522" spans="1:8">
      <c r="A522" t="s">
        <v>2670</v>
      </c>
      <c r="B522" t="s">
        <v>2671</v>
      </c>
      <c r="C522" t="s">
        <v>2672</v>
      </c>
      <c r="D522" t="s">
        <v>2151</v>
      </c>
      <c r="E522" t="s">
        <v>267</v>
      </c>
      <c r="H522" t="s">
        <v>2669</v>
      </c>
    </row>
    <row r="523" spans="1:8">
      <c r="A523" t="s">
        <v>2673</v>
      </c>
      <c r="B523" t="s">
        <v>2674</v>
      </c>
      <c r="C523" t="s">
        <v>2675</v>
      </c>
      <c r="D523" t="s">
        <v>531</v>
      </c>
      <c r="E523" t="s">
        <v>267</v>
      </c>
      <c r="H523" t="s">
        <v>2669</v>
      </c>
    </row>
    <row r="524" spans="1:8">
      <c r="A524" t="s">
        <v>794</v>
      </c>
      <c r="B524" t="s">
        <v>2676</v>
      </c>
      <c r="C524" t="s">
        <v>796</v>
      </c>
      <c r="D524" t="s">
        <v>1148</v>
      </c>
      <c r="E524" t="s">
        <v>267</v>
      </c>
      <c r="H524" t="s">
        <v>2669</v>
      </c>
    </row>
    <row r="525" spans="1:8">
      <c r="A525" t="s">
        <v>1498</v>
      </c>
      <c r="B525" t="s">
        <v>2677</v>
      </c>
      <c r="C525" t="s">
        <v>1500</v>
      </c>
      <c r="D525" t="s">
        <v>1951</v>
      </c>
      <c r="E525" t="s">
        <v>267</v>
      </c>
      <c r="H525" t="s">
        <v>2669</v>
      </c>
    </row>
    <row r="526" spans="1:8">
      <c r="A526" t="s">
        <v>2678</v>
      </c>
      <c r="B526" t="s">
        <v>1650</v>
      </c>
      <c r="C526" t="s">
        <v>2679</v>
      </c>
      <c r="D526" t="s">
        <v>1093</v>
      </c>
      <c r="E526" t="s">
        <v>267</v>
      </c>
      <c r="H526" t="s">
        <v>2669</v>
      </c>
    </row>
    <row r="527" spans="1:8">
      <c r="A527" t="s">
        <v>2680</v>
      </c>
      <c r="B527" t="s">
        <v>2681</v>
      </c>
      <c r="C527" t="s">
        <v>2682</v>
      </c>
      <c r="D527" t="s">
        <v>720</v>
      </c>
      <c r="E527" t="s">
        <v>267</v>
      </c>
      <c r="H527" t="s">
        <v>2669</v>
      </c>
    </row>
    <row r="528" spans="1:8">
      <c r="A528" t="s">
        <v>1556</v>
      </c>
      <c r="B528" t="s">
        <v>1268</v>
      </c>
      <c r="C528" t="s">
        <v>1558</v>
      </c>
      <c r="D528" t="s">
        <v>1269</v>
      </c>
      <c r="E528" t="s">
        <v>267</v>
      </c>
      <c r="H528" t="s">
        <v>2669</v>
      </c>
    </row>
    <row r="529" spans="1:8">
      <c r="A529" t="s">
        <v>923</v>
      </c>
      <c r="B529" t="s">
        <v>2683</v>
      </c>
      <c r="C529" t="s">
        <v>925</v>
      </c>
      <c r="D529" t="s">
        <v>918</v>
      </c>
      <c r="E529" t="s">
        <v>267</v>
      </c>
      <c r="H529" t="s">
        <v>2669</v>
      </c>
    </row>
    <row r="530" spans="1:8">
      <c r="A530" t="s">
        <v>791</v>
      </c>
      <c r="B530" t="s">
        <v>1584</v>
      </c>
      <c r="C530" t="s">
        <v>793</v>
      </c>
      <c r="D530" t="s">
        <v>1585</v>
      </c>
      <c r="E530" t="s">
        <v>162</v>
      </c>
      <c r="H530" t="s">
        <v>1583</v>
      </c>
    </row>
    <row r="531" spans="1:8">
      <c r="A531" t="s">
        <v>1099</v>
      </c>
      <c r="B531" t="s">
        <v>1586</v>
      </c>
      <c r="C531" t="s">
        <v>1101</v>
      </c>
      <c r="D531" t="s">
        <v>1587</v>
      </c>
      <c r="E531" t="s">
        <v>162</v>
      </c>
      <c r="H531" t="s">
        <v>1583</v>
      </c>
    </row>
    <row r="532" spans="1:8">
      <c r="A532" t="s">
        <v>1865</v>
      </c>
      <c r="B532" t="s">
        <v>1866</v>
      </c>
      <c r="C532" t="s">
        <v>1867</v>
      </c>
      <c r="D532" t="s">
        <v>1351</v>
      </c>
      <c r="E532" t="s">
        <v>162</v>
      </c>
      <c r="H532" t="s">
        <v>99</v>
      </c>
    </row>
    <row r="533" spans="1:8">
      <c r="A533" t="s">
        <v>1535</v>
      </c>
      <c r="B533" t="s">
        <v>1910</v>
      </c>
      <c r="C533" t="s">
        <v>1536</v>
      </c>
      <c r="D533" t="s">
        <v>1911</v>
      </c>
      <c r="E533" t="s">
        <v>162</v>
      </c>
      <c r="H533" t="s">
        <v>99</v>
      </c>
    </row>
    <row r="534" spans="1:8">
      <c r="A534" t="s">
        <v>1628</v>
      </c>
      <c r="B534" t="s">
        <v>1629</v>
      </c>
      <c r="C534" t="s">
        <v>1630</v>
      </c>
      <c r="D534" t="s">
        <v>1631</v>
      </c>
      <c r="E534" t="s">
        <v>162</v>
      </c>
      <c r="H534" t="s">
        <v>1627</v>
      </c>
    </row>
    <row r="535" spans="1:8">
      <c r="A535" t="s">
        <v>560</v>
      </c>
      <c r="B535" t="s">
        <v>1632</v>
      </c>
      <c r="C535" t="s">
        <v>562</v>
      </c>
      <c r="D535" t="s">
        <v>1633</v>
      </c>
      <c r="E535" t="s">
        <v>162</v>
      </c>
      <c r="H535" t="s">
        <v>1627</v>
      </c>
    </row>
    <row r="536" spans="1:8">
      <c r="A536" t="s">
        <v>1634</v>
      </c>
      <c r="B536" t="s">
        <v>1635</v>
      </c>
      <c r="C536" t="s">
        <v>1636</v>
      </c>
      <c r="D536" t="s">
        <v>955</v>
      </c>
      <c r="E536" t="s">
        <v>162</v>
      </c>
      <c r="H536" t="s">
        <v>1627</v>
      </c>
    </row>
    <row r="537" spans="1:8">
      <c r="A537" t="s">
        <v>1637</v>
      </c>
      <c r="B537" t="s">
        <v>1024</v>
      </c>
      <c r="C537" t="s">
        <v>1638</v>
      </c>
      <c r="D537" t="s">
        <v>416</v>
      </c>
      <c r="E537" t="s">
        <v>162</v>
      </c>
      <c r="H537" t="s">
        <v>1627</v>
      </c>
    </row>
    <row r="538" spans="1:8">
      <c r="A538" t="s">
        <v>1646</v>
      </c>
      <c r="B538" t="s">
        <v>1647</v>
      </c>
      <c r="C538" t="s">
        <v>1648</v>
      </c>
      <c r="D538" t="s">
        <v>1649</v>
      </c>
      <c r="E538" t="s">
        <v>162</v>
      </c>
      <c r="H538" t="s">
        <v>1627</v>
      </c>
    </row>
    <row r="539" spans="1:8">
      <c r="A539" t="s">
        <v>1651</v>
      </c>
      <c r="B539" t="s">
        <v>1652</v>
      </c>
      <c r="C539" t="s">
        <v>1653</v>
      </c>
      <c r="D539" t="s">
        <v>1654</v>
      </c>
      <c r="E539" t="s">
        <v>162</v>
      </c>
      <c r="H539" t="s">
        <v>1627</v>
      </c>
    </row>
    <row r="540" spans="1:8">
      <c r="A540" t="s">
        <v>1655</v>
      </c>
      <c r="B540" t="s">
        <v>1656</v>
      </c>
      <c r="C540" t="s">
        <v>1657</v>
      </c>
      <c r="D540" t="s">
        <v>232</v>
      </c>
      <c r="E540" t="s">
        <v>162</v>
      </c>
      <c r="H540" t="s">
        <v>1627</v>
      </c>
    </row>
    <row r="541" spans="1:8">
      <c r="A541" t="s">
        <v>1658</v>
      </c>
      <c r="B541" t="s">
        <v>1659</v>
      </c>
      <c r="C541" t="s">
        <v>1660</v>
      </c>
      <c r="D541" t="s">
        <v>1485</v>
      </c>
      <c r="E541" t="s">
        <v>162</v>
      </c>
      <c r="H541" t="s">
        <v>1627</v>
      </c>
    </row>
    <row r="542" spans="1:8">
      <c r="A542" t="s">
        <v>1409</v>
      </c>
      <c r="B542" t="s">
        <v>1665</v>
      </c>
      <c r="C542" t="s">
        <v>201</v>
      </c>
      <c r="D542" t="s">
        <v>665</v>
      </c>
      <c r="E542" t="s">
        <v>162</v>
      </c>
      <c r="H542" t="s">
        <v>1627</v>
      </c>
    </row>
    <row r="543" spans="1:8">
      <c r="A543" t="s">
        <v>1409</v>
      </c>
      <c r="B543" t="s">
        <v>1664</v>
      </c>
      <c r="C543" t="s">
        <v>201</v>
      </c>
      <c r="D543" t="s">
        <v>760</v>
      </c>
      <c r="E543" t="s">
        <v>162</v>
      </c>
      <c r="H543" t="s">
        <v>1627</v>
      </c>
    </row>
    <row r="544" spans="1:8">
      <c r="A544" t="s">
        <v>1437</v>
      </c>
      <c r="B544" t="s">
        <v>1672</v>
      </c>
      <c r="C544" t="s">
        <v>1439</v>
      </c>
      <c r="D544" t="s">
        <v>1673</v>
      </c>
      <c r="E544" t="s">
        <v>162</v>
      </c>
      <c r="H544" t="s">
        <v>1627</v>
      </c>
    </row>
    <row r="545" spans="1:8">
      <c r="A545" t="s">
        <v>1678</v>
      </c>
      <c r="B545" t="s">
        <v>1664</v>
      </c>
      <c r="C545" t="s">
        <v>1680</v>
      </c>
      <c r="D545" t="s">
        <v>760</v>
      </c>
      <c r="E545" t="s">
        <v>162</v>
      </c>
      <c r="H545" t="s">
        <v>1627</v>
      </c>
    </row>
    <row r="546" spans="1:8">
      <c r="A546" t="s">
        <v>1678</v>
      </c>
      <c r="B546" t="s">
        <v>1682</v>
      </c>
      <c r="C546" t="s">
        <v>1680</v>
      </c>
      <c r="D546" t="s">
        <v>760</v>
      </c>
      <c r="E546" t="s">
        <v>162</v>
      </c>
      <c r="H546" t="s">
        <v>1627</v>
      </c>
    </row>
    <row r="547" spans="1:8">
      <c r="A547" t="s">
        <v>1535</v>
      </c>
      <c r="B547" t="s">
        <v>1687</v>
      </c>
      <c r="C547" t="s">
        <v>1536</v>
      </c>
      <c r="D547" t="s">
        <v>1688</v>
      </c>
      <c r="E547" t="s">
        <v>162</v>
      </c>
      <c r="H547" t="s">
        <v>1627</v>
      </c>
    </row>
    <row r="548" spans="1:8">
      <c r="A548" t="s">
        <v>1689</v>
      </c>
      <c r="B548" t="s">
        <v>1690</v>
      </c>
      <c r="C548" t="s">
        <v>1691</v>
      </c>
      <c r="D548" t="s">
        <v>955</v>
      </c>
      <c r="E548" t="s">
        <v>162</v>
      </c>
      <c r="H548" t="s">
        <v>1627</v>
      </c>
    </row>
    <row r="549" spans="1:8">
      <c r="A549" t="s">
        <v>1692</v>
      </c>
      <c r="B549" t="s">
        <v>1693</v>
      </c>
      <c r="C549" t="s">
        <v>1694</v>
      </c>
      <c r="D549" t="s">
        <v>1695</v>
      </c>
      <c r="E549" t="s">
        <v>162</v>
      </c>
      <c r="H549" t="s">
        <v>1627</v>
      </c>
    </row>
    <row r="550" spans="1:8">
      <c r="A550" t="s">
        <v>1628</v>
      </c>
      <c r="B550" t="s">
        <v>1550</v>
      </c>
      <c r="C550" t="s">
        <v>1630</v>
      </c>
      <c r="D550" t="s">
        <v>1552</v>
      </c>
      <c r="E550" t="s">
        <v>267</v>
      </c>
      <c r="H550" t="s">
        <v>1627</v>
      </c>
    </row>
    <row r="551" spans="1:8">
      <c r="A551" t="s">
        <v>1639</v>
      </c>
      <c r="B551" t="s">
        <v>1640</v>
      </c>
      <c r="C551" t="s">
        <v>1641</v>
      </c>
      <c r="E551" t="s">
        <v>267</v>
      </c>
      <c r="H551" t="s">
        <v>1627</v>
      </c>
    </row>
    <row r="552" spans="1:8">
      <c r="A552" t="s">
        <v>1642</v>
      </c>
      <c r="B552" t="s">
        <v>1643</v>
      </c>
      <c r="C552" t="s">
        <v>1644</v>
      </c>
      <c r="D552" t="s">
        <v>1645</v>
      </c>
      <c r="E552" t="s">
        <v>267</v>
      </c>
      <c r="H552" t="s">
        <v>1627</v>
      </c>
    </row>
    <row r="553" spans="1:8">
      <c r="A553" t="s">
        <v>1646</v>
      </c>
      <c r="B553" t="s">
        <v>1650</v>
      </c>
      <c r="C553" t="s">
        <v>1648</v>
      </c>
      <c r="D553" t="s">
        <v>1093</v>
      </c>
      <c r="E553" t="s">
        <v>267</v>
      </c>
      <c r="H553" t="s">
        <v>1627</v>
      </c>
    </row>
    <row r="554" spans="1:8">
      <c r="A554" t="s">
        <v>1392</v>
      </c>
      <c r="B554" t="s">
        <v>1393</v>
      </c>
      <c r="C554" t="s">
        <v>1394</v>
      </c>
      <c r="D554" t="s">
        <v>307</v>
      </c>
      <c r="E554" t="s">
        <v>267</v>
      </c>
      <c r="H554" t="s">
        <v>1627</v>
      </c>
    </row>
    <row r="555" spans="1:8">
      <c r="A555" t="s">
        <v>1658</v>
      </c>
      <c r="B555" t="s">
        <v>1661</v>
      </c>
      <c r="C555" t="s">
        <v>1660</v>
      </c>
      <c r="D555" t="s">
        <v>1592</v>
      </c>
      <c r="E555" t="s">
        <v>267</v>
      </c>
      <c r="H555" t="s">
        <v>1627</v>
      </c>
    </row>
    <row r="556" spans="1:8">
      <c r="A556" t="s">
        <v>1658</v>
      </c>
      <c r="B556" t="s">
        <v>1215</v>
      </c>
      <c r="C556" t="s">
        <v>1660</v>
      </c>
      <c r="D556" t="s">
        <v>813</v>
      </c>
      <c r="E556" t="s">
        <v>267</v>
      </c>
      <c r="H556" t="s">
        <v>1627</v>
      </c>
    </row>
    <row r="557" spans="1:8">
      <c r="A557" t="s">
        <v>1658</v>
      </c>
      <c r="B557" t="s">
        <v>1662</v>
      </c>
      <c r="C557" t="s">
        <v>1660</v>
      </c>
      <c r="D557" t="s">
        <v>1663</v>
      </c>
      <c r="E557" t="s">
        <v>267</v>
      </c>
      <c r="H557" t="s">
        <v>1627</v>
      </c>
    </row>
    <row r="558" spans="1:8">
      <c r="A558" t="s">
        <v>1666</v>
      </c>
      <c r="B558" t="s">
        <v>1667</v>
      </c>
      <c r="C558" t="s">
        <v>1668</v>
      </c>
      <c r="D558" t="s">
        <v>1669</v>
      </c>
      <c r="E558" t="s">
        <v>267</v>
      </c>
      <c r="H558" t="s">
        <v>1627</v>
      </c>
    </row>
    <row r="559" spans="1:8">
      <c r="A559" t="s">
        <v>652</v>
      </c>
      <c r="B559" t="s">
        <v>1670</v>
      </c>
      <c r="C559" t="s">
        <v>654</v>
      </c>
      <c r="D559" t="s">
        <v>1671</v>
      </c>
      <c r="E559" t="s">
        <v>267</v>
      </c>
      <c r="H559" t="s">
        <v>1627</v>
      </c>
    </row>
    <row r="560" spans="1:8">
      <c r="A560" t="s">
        <v>1437</v>
      </c>
      <c r="B560" t="s">
        <v>1438</v>
      </c>
      <c r="C560" t="s">
        <v>1439</v>
      </c>
      <c r="D560" t="s">
        <v>1440</v>
      </c>
      <c r="E560" t="s">
        <v>267</v>
      </c>
      <c r="H560" t="s">
        <v>1627</v>
      </c>
    </row>
    <row r="561" spans="1:8">
      <c r="A561" t="s">
        <v>1674</v>
      </c>
      <c r="B561" t="s">
        <v>1675</v>
      </c>
      <c r="C561" t="s">
        <v>1676</v>
      </c>
      <c r="D561" t="s">
        <v>1677</v>
      </c>
      <c r="E561" t="s">
        <v>267</v>
      </c>
      <c r="H561" t="s">
        <v>1627</v>
      </c>
    </row>
    <row r="562" spans="1:8">
      <c r="A562" t="s">
        <v>1678</v>
      </c>
      <c r="B562" t="s">
        <v>1679</v>
      </c>
      <c r="C562" t="s">
        <v>1680</v>
      </c>
      <c r="D562" t="s">
        <v>1681</v>
      </c>
      <c r="E562" t="s">
        <v>267</v>
      </c>
      <c r="H562" t="s">
        <v>1627</v>
      </c>
    </row>
    <row r="563" spans="1:8">
      <c r="A563" t="s">
        <v>1678</v>
      </c>
      <c r="B563" t="s">
        <v>1683</v>
      </c>
      <c r="C563" t="s">
        <v>1680</v>
      </c>
      <c r="D563" t="s">
        <v>1345</v>
      </c>
      <c r="E563" t="s">
        <v>267</v>
      </c>
      <c r="H563" t="s">
        <v>1627</v>
      </c>
    </row>
    <row r="564" spans="1:8">
      <c r="A564" t="s">
        <v>1684</v>
      </c>
      <c r="B564" t="s">
        <v>1685</v>
      </c>
      <c r="C564" t="s">
        <v>1686</v>
      </c>
      <c r="D564" t="s">
        <v>420</v>
      </c>
      <c r="E564" t="s">
        <v>267</v>
      </c>
      <c r="H564" t="s">
        <v>1627</v>
      </c>
    </row>
    <row r="565" spans="1:8">
      <c r="A565" t="s">
        <v>1692</v>
      </c>
      <c r="B565" t="s">
        <v>1696</v>
      </c>
      <c r="C565" t="s">
        <v>1694</v>
      </c>
      <c r="D565" t="s">
        <v>362</v>
      </c>
      <c r="E565" t="s">
        <v>267</v>
      </c>
      <c r="H565" t="s">
        <v>1627</v>
      </c>
    </row>
    <row r="566" spans="1:8">
      <c r="A566" t="s">
        <v>1545</v>
      </c>
      <c r="B566" t="s">
        <v>1697</v>
      </c>
      <c r="C566" t="s">
        <v>651</v>
      </c>
      <c r="D566" t="s">
        <v>1307</v>
      </c>
      <c r="E566" t="s">
        <v>267</v>
      </c>
      <c r="H566" t="s">
        <v>1627</v>
      </c>
    </row>
    <row r="567" spans="1:8">
      <c r="A567" t="s">
        <v>1280</v>
      </c>
      <c r="B567" t="s">
        <v>1698</v>
      </c>
      <c r="C567" t="s">
        <v>1282</v>
      </c>
      <c r="D567" t="s">
        <v>1017</v>
      </c>
      <c r="E567" t="s">
        <v>267</v>
      </c>
      <c r="H567" t="s">
        <v>1627</v>
      </c>
    </row>
    <row r="568" spans="1:8">
      <c r="A568" t="s">
        <v>1718</v>
      </c>
      <c r="B568" t="s">
        <v>1719</v>
      </c>
      <c r="C568" t="s">
        <v>1720</v>
      </c>
      <c r="D568" t="s">
        <v>1497</v>
      </c>
      <c r="E568" t="s">
        <v>162</v>
      </c>
      <c r="H568" t="s">
        <v>100</v>
      </c>
    </row>
    <row r="569" spans="1:8">
      <c r="A569" t="s">
        <v>1721</v>
      </c>
      <c r="B569" t="s">
        <v>1722</v>
      </c>
      <c r="C569" t="s">
        <v>1723</v>
      </c>
      <c r="D569" t="s">
        <v>1724</v>
      </c>
      <c r="E569" t="s">
        <v>162</v>
      </c>
      <c r="H569" t="s">
        <v>100</v>
      </c>
    </row>
    <row r="570" spans="1:8">
      <c r="A570" t="s">
        <v>217</v>
      </c>
      <c r="B570" t="s">
        <v>426</v>
      </c>
      <c r="C570" t="s">
        <v>219</v>
      </c>
      <c r="D570" t="s">
        <v>428</v>
      </c>
      <c r="E570" t="s">
        <v>162</v>
      </c>
      <c r="H570" t="s">
        <v>100</v>
      </c>
    </row>
    <row r="571" spans="1:8">
      <c r="A571" t="s">
        <v>980</v>
      </c>
      <c r="B571" t="s">
        <v>859</v>
      </c>
      <c r="C571" t="s">
        <v>982</v>
      </c>
      <c r="D571" t="s">
        <v>861</v>
      </c>
      <c r="E571" t="s">
        <v>162</v>
      </c>
      <c r="H571" t="s">
        <v>100</v>
      </c>
    </row>
    <row r="572" spans="1:8">
      <c r="A572" t="s">
        <v>1725</v>
      </c>
      <c r="B572" t="s">
        <v>1726</v>
      </c>
      <c r="C572" t="s">
        <v>1727</v>
      </c>
      <c r="D572" t="s">
        <v>1728</v>
      </c>
      <c r="E572" t="s">
        <v>162</v>
      </c>
      <c r="H572" t="s">
        <v>100</v>
      </c>
    </row>
    <row r="573" spans="1:8">
      <c r="A573" t="s">
        <v>995</v>
      </c>
      <c r="B573" t="s">
        <v>996</v>
      </c>
      <c r="C573" t="s">
        <v>997</v>
      </c>
      <c r="D573" t="s">
        <v>835</v>
      </c>
      <c r="E573" t="s">
        <v>162</v>
      </c>
      <c r="H573" t="s">
        <v>100</v>
      </c>
    </row>
    <row r="574" spans="1:8">
      <c r="A574" t="s">
        <v>1010</v>
      </c>
      <c r="B574" t="s">
        <v>1729</v>
      </c>
      <c r="C574" t="s">
        <v>1012</v>
      </c>
      <c r="D574" t="s">
        <v>1013</v>
      </c>
      <c r="E574" t="s">
        <v>162</v>
      </c>
      <c r="H574" t="s">
        <v>100</v>
      </c>
    </row>
    <row r="575" spans="1:8">
      <c r="A575" t="s">
        <v>483</v>
      </c>
      <c r="B575" t="s">
        <v>1730</v>
      </c>
      <c r="C575" t="s">
        <v>485</v>
      </c>
      <c r="D575" t="s">
        <v>1505</v>
      </c>
      <c r="E575" t="s">
        <v>162</v>
      </c>
      <c r="H575" t="s">
        <v>100</v>
      </c>
    </row>
    <row r="576" spans="1:8">
      <c r="A576" t="s">
        <v>1731</v>
      </c>
      <c r="B576" t="s">
        <v>434</v>
      </c>
      <c r="C576" t="s">
        <v>1732</v>
      </c>
      <c r="D576" t="s">
        <v>436</v>
      </c>
      <c r="E576" t="s">
        <v>162</v>
      </c>
      <c r="H576" t="s">
        <v>100</v>
      </c>
    </row>
    <row r="577" spans="1:8">
      <c r="A577" t="s">
        <v>1734</v>
      </c>
      <c r="B577" t="s">
        <v>1736</v>
      </c>
      <c r="C577" t="s">
        <v>1735</v>
      </c>
      <c r="D577" t="s">
        <v>1320</v>
      </c>
      <c r="E577" t="s">
        <v>162</v>
      </c>
      <c r="H577" t="s">
        <v>100</v>
      </c>
    </row>
    <row r="578" spans="1:8">
      <c r="A578" t="s">
        <v>1734</v>
      </c>
      <c r="B578" t="s">
        <v>714</v>
      </c>
      <c r="C578" t="s">
        <v>1735</v>
      </c>
      <c r="D578" t="s">
        <v>716</v>
      </c>
      <c r="E578" t="s">
        <v>162</v>
      </c>
      <c r="H578" t="s">
        <v>100</v>
      </c>
    </row>
    <row r="579" spans="1:8">
      <c r="A579" t="s">
        <v>952</v>
      </c>
      <c r="B579" t="s">
        <v>1737</v>
      </c>
      <c r="C579" t="s">
        <v>954</v>
      </c>
      <c r="D579" t="s">
        <v>470</v>
      </c>
      <c r="E579" t="s">
        <v>162</v>
      </c>
      <c r="H579" t="s">
        <v>100</v>
      </c>
    </row>
    <row r="580" spans="1:8">
      <c r="A580" t="s">
        <v>350</v>
      </c>
      <c r="B580" t="s">
        <v>1740</v>
      </c>
      <c r="C580" t="s">
        <v>352</v>
      </c>
      <c r="D580" t="s">
        <v>1741</v>
      </c>
      <c r="E580" t="s">
        <v>162</v>
      </c>
      <c r="H580" t="s">
        <v>100</v>
      </c>
    </row>
    <row r="581" spans="1:8">
      <c r="A581" t="s">
        <v>1029</v>
      </c>
      <c r="B581" t="s">
        <v>1030</v>
      </c>
      <c r="C581" t="s">
        <v>1031</v>
      </c>
      <c r="D581" t="s">
        <v>1032</v>
      </c>
      <c r="E581" t="s">
        <v>162</v>
      </c>
      <c r="H581" t="s">
        <v>100</v>
      </c>
    </row>
    <row r="582" spans="1:8">
      <c r="A582" t="s">
        <v>1018</v>
      </c>
      <c r="B582" t="s">
        <v>901</v>
      </c>
      <c r="C582" t="s">
        <v>902</v>
      </c>
      <c r="D582" t="s">
        <v>1733</v>
      </c>
      <c r="E582" t="s">
        <v>267</v>
      </c>
      <c r="H582" t="s">
        <v>100</v>
      </c>
    </row>
    <row r="583" spans="1:8">
      <c r="A583" t="s">
        <v>350</v>
      </c>
      <c r="B583" t="s">
        <v>1738</v>
      </c>
      <c r="C583" t="s">
        <v>352</v>
      </c>
      <c r="D583" t="s">
        <v>1739</v>
      </c>
      <c r="E583" t="s">
        <v>267</v>
      </c>
      <c r="H583" t="s">
        <v>100</v>
      </c>
    </row>
    <row r="584" spans="1:8">
      <c r="A584" t="s">
        <v>2715</v>
      </c>
      <c r="B584" t="s">
        <v>2716</v>
      </c>
      <c r="C584" t="s">
        <v>2717</v>
      </c>
      <c r="D584" t="s">
        <v>2718</v>
      </c>
      <c r="E584" t="s">
        <v>267</v>
      </c>
      <c r="H584" t="s">
        <v>75</v>
      </c>
    </row>
    <row r="585" spans="1:8">
      <c r="A585" t="s">
        <v>1330</v>
      </c>
      <c r="B585" t="s">
        <v>2584</v>
      </c>
      <c r="C585" t="s">
        <v>1332</v>
      </c>
      <c r="D585" t="s">
        <v>362</v>
      </c>
      <c r="E585" t="s">
        <v>267</v>
      </c>
      <c r="H585" t="s">
        <v>75</v>
      </c>
    </row>
    <row r="586" spans="1:8">
      <c r="A586" t="s">
        <v>1126</v>
      </c>
      <c r="B586" t="s">
        <v>529</v>
      </c>
      <c r="C586" t="s">
        <v>1128</v>
      </c>
      <c r="D586" t="s">
        <v>531</v>
      </c>
      <c r="E586" t="s">
        <v>267</v>
      </c>
      <c r="H586" t="s">
        <v>75</v>
      </c>
    </row>
    <row r="587" spans="1:8">
      <c r="A587" t="s">
        <v>421</v>
      </c>
      <c r="B587" t="s">
        <v>2719</v>
      </c>
      <c r="C587" t="s">
        <v>423</v>
      </c>
      <c r="D587" t="s">
        <v>1788</v>
      </c>
      <c r="E587" t="s">
        <v>267</v>
      </c>
      <c r="H587" t="s">
        <v>75</v>
      </c>
    </row>
    <row r="588" spans="1:8">
      <c r="A588" t="s">
        <v>972</v>
      </c>
      <c r="B588" t="s">
        <v>2720</v>
      </c>
      <c r="C588" t="s">
        <v>973</v>
      </c>
      <c r="D588" t="s">
        <v>2721</v>
      </c>
      <c r="E588" t="s">
        <v>267</v>
      </c>
      <c r="H588" t="s">
        <v>75</v>
      </c>
    </row>
    <row r="589" spans="1:8">
      <c r="A589" t="s">
        <v>2722</v>
      </c>
      <c r="B589" t="s">
        <v>2006</v>
      </c>
      <c r="C589" t="s">
        <v>2723</v>
      </c>
      <c r="D589" t="s">
        <v>335</v>
      </c>
      <c r="E589" t="s">
        <v>267</v>
      </c>
      <c r="H589" t="s">
        <v>75</v>
      </c>
    </row>
    <row r="590" spans="1:8">
      <c r="A590" t="s">
        <v>2724</v>
      </c>
      <c r="B590" t="s">
        <v>2725</v>
      </c>
      <c r="C590" t="s">
        <v>2726</v>
      </c>
      <c r="D590" t="s">
        <v>315</v>
      </c>
      <c r="E590" t="s">
        <v>267</v>
      </c>
      <c r="H590" t="s">
        <v>75</v>
      </c>
    </row>
    <row r="591" spans="1:8">
      <c r="A591" t="s">
        <v>2727</v>
      </c>
      <c r="B591" t="s">
        <v>2728</v>
      </c>
      <c r="C591" t="s">
        <v>2729</v>
      </c>
      <c r="D591" t="s">
        <v>2730</v>
      </c>
      <c r="E591" t="s">
        <v>267</v>
      </c>
      <c r="H591" t="s">
        <v>75</v>
      </c>
    </row>
    <row r="592" spans="1:8">
      <c r="A592" t="s">
        <v>2731</v>
      </c>
      <c r="B592" t="s">
        <v>2732</v>
      </c>
      <c r="C592" t="s">
        <v>2733</v>
      </c>
      <c r="D592" t="s">
        <v>294</v>
      </c>
      <c r="E592" t="s">
        <v>267</v>
      </c>
      <c r="H592" t="s">
        <v>75</v>
      </c>
    </row>
    <row r="593" spans="1:8">
      <c r="A593" t="s">
        <v>2734</v>
      </c>
      <c r="B593" t="s">
        <v>2719</v>
      </c>
      <c r="C593" t="s">
        <v>2735</v>
      </c>
      <c r="D593" t="s">
        <v>1788</v>
      </c>
      <c r="E593" t="s">
        <v>267</v>
      </c>
      <c r="H593" t="s">
        <v>75</v>
      </c>
    </row>
    <row r="594" spans="1:8">
      <c r="A594" t="s">
        <v>2736</v>
      </c>
      <c r="B594" t="s">
        <v>2737</v>
      </c>
      <c r="C594" t="s">
        <v>2738</v>
      </c>
      <c r="E594" t="s">
        <v>267</v>
      </c>
      <c r="H594" t="s">
        <v>75</v>
      </c>
    </row>
    <row r="595" spans="1:8">
      <c r="A595" t="s">
        <v>113</v>
      </c>
      <c r="B595" t="s">
        <v>2739</v>
      </c>
      <c r="C595" t="s">
        <v>880</v>
      </c>
      <c r="D595" t="s">
        <v>2238</v>
      </c>
      <c r="E595" t="s">
        <v>267</v>
      </c>
      <c r="H595" t="s">
        <v>75</v>
      </c>
    </row>
    <row r="596" spans="1:8">
      <c r="A596" t="s">
        <v>702</v>
      </c>
      <c r="B596" t="s">
        <v>1122</v>
      </c>
      <c r="C596" t="s">
        <v>704</v>
      </c>
      <c r="D596" t="s">
        <v>535</v>
      </c>
      <c r="E596" t="s">
        <v>267</v>
      </c>
      <c r="H596" t="s">
        <v>75</v>
      </c>
    </row>
    <row r="597" spans="1:8">
      <c r="A597" t="s">
        <v>1511</v>
      </c>
      <c r="B597" t="s">
        <v>2740</v>
      </c>
      <c r="C597" t="s">
        <v>1513</v>
      </c>
      <c r="D597" t="s">
        <v>2741</v>
      </c>
      <c r="E597" t="s">
        <v>267</v>
      </c>
      <c r="H597" t="s">
        <v>75</v>
      </c>
    </row>
    <row r="598" spans="1:8">
      <c r="A598" t="s">
        <v>2742</v>
      </c>
      <c r="B598" t="s">
        <v>525</v>
      </c>
      <c r="C598" t="s">
        <v>2743</v>
      </c>
      <c r="D598" t="s">
        <v>527</v>
      </c>
      <c r="E598" t="s">
        <v>267</v>
      </c>
      <c r="H598" t="s">
        <v>75</v>
      </c>
    </row>
    <row r="599" spans="1:8">
      <c r="A599" t="s">
        <v>1922</v>
      </c>
      <c r="B599" t="s">
        <v>341</v>
      </c>
      <c r="C599" t="s">
        <v>1924</v>
      </c>
      <c r="D599" t="s">
        <v>343</v>
      </c>
      <c r="E599" t="s">
        <v>267</v>
      </c>
      <c r="H599" t="s">
        <v>75</v>
      </c>
    </row>
    <row r="600" spans="1:8">
      <c r="A600" t="s">
        <v>1280</v>
      </c>
      <c r="B600" t="s">
        <v>2744</v>
      </c>
      <c r="C600" t="s">
        <v>1282</v>
      </c>
      <c r="D600" t="s">
        <v>339</v>
      </c>
      <c r="E600" t="s">
        <v>267</v>
      </c>
      <c r="H600" t="s">
        <v>75</v>
      </c>
    </row>
    <row r="601" spans="1:8">
      <c r="A601" t="s">
        <v>1755</v>
      </c>
      <c r="B601" t="s">
        <v>1431</v>
      </c>
      <c r="C601" t="s">
        <v>1756</v>
      </c>
      <c r="D601" t="s">
        <v>1757</v>
      </c>
      <c r="E601" t="s">
        <v>267</v>
      </c>
      <c r="H601" t="s">
        <v>1754</v>
      </c>
    </row>
    <row r="602" spans="1:8">
      <c r="A602" t="s">
        <v>851</v>
      </c>
      <c r="B602" t="s">
        <v>1758</v>
      </c>
      <c r="C602" t="s">
        <v>853</v>
      </c>
      <c r="D602" t="s">
        <v>1390</v>
      </c>
      <c r="E602" t="s">
        <v>267</v>
      </c>
      <c r="H602" t="s">
        <v>1754</v>
      </c>
    </row>
    <row r="603" spans="1:8">
      <c r="A603" t="s">
        <v>2665</v>
      </c>
      <c r="B603" t="s">
        <v>2666</v>
      </c>
      <c r="C603" t="s">
        <v>2667</v>
      </c>
      <c r="D603" t="s">
        <v>2668</v>
      </c>
      <c r="E603" t="s">
        <v>162</v>
      </c>
      <c r="H603" t="s">
        <v>2664</v>
      </c>
    </row>
    <row r="604" spans="1:8">
      <c r="A604" t="s">
        <v>2583</v>
      </c>
      <c r="B604" t="s">
        <v>2584</v>
      </c>
      <c r="C604" t="s">
        <v>2585</v>
      </c>
      <c r="D604" t="s">
        <v>362</v>
      </c>
      <c r="E604" t="s">
        <v>162</v>
      </c>
      <c r="H604" t="s">
        <v>90</v>
      </c>
    </row>
    <row r="605" spans="1:8">
      <c r="A605" t="s">
        <v>1770</v>
      </c>
      <c r="B605" t="s">
        <v>2586</v>
      </c>
      <c r="C605" t="s">
        <v>1772</v>
      </c>
      <c r="D605" t="s">
        <v>2587</v>
      </c>
      <c r="E605" t="s">
        <v>162</v>
      </c>
      <c r="H605" t="s">
        <v>90</v>
      </c>
    </row>
    <row r="606" spans="1:8">
      <c r="A606" t="s">
        <v>2588</v>
      </c>
      <c r="B606" t="s">
        <v>2589</v>
      </c>
      <c r="C606" t="s">
        <v>2590</v>
      </c>
      <c r="D606" t="s">
        <v>2591</v>
      </c>
      <c r="E606" t="s">
        <v>162</v>
      </c>
      <c r="H606" t="s">
        <v>90</v>
      </c>
    </row>
    <row r="607" spans="1:8">
      <c r="A607" t="s">
        <v>774</v>
      </c>
      <c r="B607" t="s">
        <v>971</v>
      </c>
      <c r="C607" t="s">
        <v>775</v>
      </c>
      <c r="D607" t="s">
        <v>194</v>
      </c>
      <c r="E607" t="s">
        <v>162</v>
      </c>
      <c r="H607" t="s">
        <v>90</v>
      </c>
    </row>
    <row r="608" spans="1:8">
      <c r="A608" t="s">
        <v>2040</v>
      </c>
      <c r="B608" t="s">
        <v>2592</v>
      </c>
      <c r="C608" t="s">
        <v>2042</v>
      </c>
      <c r="D608" t="s">
        <v>892</v>
      </c>
      <c r="E608" t="s">
        <v>162</v>
      </c>
      <c r="H608" t="s">
        <v>90</v>
      </c>
    </row>
    <row r="609" spans="1:8">
      <c r="A609" t="s">
        <v>2593</v>
      </c>
      <c r="B609" t="s">
        <v>1682</v>
      </c>
      <c r="C609" t="s">
        <v>1815</v>
      </c>
      <c r="D609" t="s">
        <v>760</v>
      </c>
      <c r="E609" t="s">
        <v>162</v>
      </c>
      <c r="H609" t="s">
        <v>90</v>
      </c>
    </row>
    <row r="610" spans="1:8">
      <c r="A610" t="s">
        <v>191</v>
      </c>
      <c r="B610" t="s">
        <v>714</v>
      </c>
      <c r="C610" t="s">
        <v>193</v>
      </c>
      <c r="D610" t="s">
        <v>716</v>
      </c>
      <c r="E610" t="s">
        <v>162</v>
      </c>
      <c r="H610" t="s">
        <v>90</v>
      </c>
    </row>
    <row r="611" spans="1:8">
      <c r="A611" t="s">
        <v>207</v>
      </c>
      <c r="B611" t="s">
        <v>2599</v>
      </c>
      <c r="C611" t="s">
        <v>209</v>
      </c>
      <c r="D611" t="s">
        <v>462</v>
      </c>
      <c r="E611" t="s">
        <v>162</v>
      </c>
      <c r="H611" t="s">
        <v>90</v>
      </c>
    </row>
    <row r="612" spans="1:8">
      <c r="A612" t="s">
        <v>1721</v>
      </c>
      <c r="B612" t="s">
        <v>1722</v>
      </c>
      <c r="C612" t="s">
        <v>1723</v>
      </c>
      <c r="D612" t="s">
        <v>1724</v>
      </c>
      <c r="E612" t="s">
        <v>162</v>
      </c>
      <c r="H612" t="s">
        <v>90</v>
      </c>
    </row>
    <row r="613" spans="1:8">
      <c r="A613" t="s">
        <v>830</v>
      </c>
      <c r="B613" t="s">
        <v>834</v>
      </c>
      <c r="C613" t="s">
        <v>832</v>
      </c>
      <c r="D613" t="s">
        <v>835</v>
      </c>
      <c r="E613" t="s">
        <v>162</v>
      </c>
      <c r="H613" t="s">
        <v>90</v>
      </c>
    </row>
    <row r="614" spans="1:8">
      <c r="A614" t="s">
        <v>455</v>
      </c>
      <c r="B614" t="s">
        <v>456</v>
      </c>
      <c r="C614" t="s">
        <v>457</v>
      </c>
      <c r="D614" t="s">
        <v>458</v>
      </c>
      <c r="E614" t="s">
        <v>162</v>
      </c>
      <c r="H614" t="s">
        <v>90</v>
      </c>
    </row>
    <row r="615" spans="1:8">
      <c r="A615" t="s">
        <v>463</v>
      </c>
      <c r="B615" t="s">
        <v>464</v>
      </c>
      <c r="C615" t="s">
        <v>465</v>
      </c>
      <c r="D615" t="s">
        <v>466</v>
      </c>
      <c r="E615" t="s">
        <v>162</v>
      </c>
      <c r="H615" t="s">
        <v>90</v>
      </c>
    </row>
    <row r="616" spans="1:8">
      <c r="A616" t="s">
        <v>2607</v>
      </c>
      <c r="B616" t="s">
        <v>1992</v>
      </c>
      <c r="C616" t="s">
        <v>2608</v>
      </c>
      <c r="D616" t="s">
        <v>1518</v>
      </c>
      <c r="E616" t="s">
        <v>162</v>
      </c>
      <c r="H616" t="s">
        <v>90</v>
      </c>
    </row>
    <row r="617" spans="1:8">
      <c r="A617" t="s">
        <v>691</v>
      </c>
      <c r="B617" t="s">
        <v>1223</v>
      </c>
      <c r="C617" t="s">
        <v>693</v>
      </c>
      <c r="D617" t="s">
        <v>892</v>
      </c>
      <c r="E617" t="s">
        <v>162</v>
      </c>
      <c r="H617" t="s">
        <v>90</v>
      </c>
    </row>
    <row r="618" spans="1:8">
      <c r="A618" t="s">
        <v>479</v>
      </c>
      <c r="B618" t="s">
        <v>480</v>
      </c>
      <c r="C618" t="s">
        <v>481</v>
      </c>
      <c r="D618" t="s">
        <v>1296</v>
      </c>
      <c r="E618" t="s">
        <v>162</v>
      </c>
      <c r="H618" t="s">
        <v>90</v>
      </c>
    </row>
    <row r="619" spans="1:8">
      <c r="A619" t="s">
        <v>2609</v>
      </c>
      <c r="B619" t="s">
        <v>2610</v>
      </c>
      <c r="C619" t="s">
        <v>2611</v>
      </c>
      <c r="D619" t="s">
        <v>2612</v>
      </c>
      <c r="E619" t="s">
        <v>162</v>
      </c>
      <c r="H619" t="s">
        <v>90</v>
      </c>
    </row>
    <row r="620" spans="1:8">
      <c r="A620" t="s">
        <v>757</v>
      </c>
      <c r="B620" t="s">
        <v>758</v>
      </c>
      <c r="C620" t="s">
        <v>1541</v>
      </c>
      <c r="D620" t="s">
        <v>760</v>
      </c>
      <c r="E620" t="s">
        <v>162</v>
      </c>
      <c r="H620" t="s">
        <v>90</v>
      </c>
    </row>
    <row r="621" spans="1:8">
      <c r="A621" t="s">
        <v>1734</v>
      </c>
      <c r="B621" t="s">
        <v>1736</v>
      </c>
      <c r="C621" t="s">
        <v>1735</v>
      </c>
      <c r="D621" t="s">
        <v>1320</v>
      </c>
      <c r="E621" t="s">
        <v>162</v>
      </c>
      <c r="H621" t="s">
        <v>90</v>
      </c>
    </row>
    <row r="622" spans="1:8">
      <c r="A622" t="s">
        <v>378</v>
      </c>
      <c r="B622" t="s">
        <v>1096</v>
      </c>
      <c r="C622" t="s">
        <v>379</v>
      </c>
      <c r="D622" t="s">
        <v>1098</v>
      </c>
      <c r="E622" t="s">
        <v>162</v>
      </c>
      <c r="H622" t="s">
        <v>90</v>
      </c>
    </row>
    <row r="623" spans="1:8">
      <c r="A623" t="s">
        <v>722</v>
      </c>
      <c r="B623" t="s">
        <v>2613</v>
      </c>
      <c r="C623" t="s">
        <v>724</v>
      </c>
      <c r="D623" t="s">
        <v>1904</v>
      </c>
      <c r="E623" t="s">
        <v>162</v>
      </c>
      <c r="H623" t="s">
        <v>90</v>
      </c>
    </row>
    <row r="624" spans="1:8">
      <c r="A624" t="s">
        <v>498</v>
      </c>
      <c r="B624" t="s">
        <v>1028</v>
      </c>
      <c r="C624" t="s">
        <v>500</v>
      </c>
      <c r="D624" t="s">
        <v>823</v>
      </c>
      <c r="E624" t="s">
        <v>162</v>
      </c>
      <c r="H624" t="s">
        <v>90</v>
      </c>
    </row>
    <row r="625" spans="1:8">
      <c r="A625" t="s">
        <v>1033</v>
      </c>
      <c r="B625" t="s">
        <v>2616</v>
      </c>
      <c r="C625" t="s">
        <v>1035</v>
      </c>
      <c r="D625" t="s">
        <v>2617</v>
      </c>
      <c r="E625" t="s">
        <v>162</v>
      </c>
      <c r="H625" t="s">
        <v>90</v>
      </c>
    </row>
    <row r="626" spans="1:8">
      <c r="A626" t="s">
        <v>268</v>
      </c>
      <c r="B626" t="s">
        <v>269</v>
      </c>
      <c r="C626" t="s">
        <v>270</v>
      </c>
      <c r="D626" t="s">
        <v>271</v>
      </c>
      <c r="E626" t="s">
        <v>267</v>
      </c>
      <c r="H626" t="s">
        <v>90</v>
      </c>
    </row>
    <row r="627" spans="1:8">
      <c r="A627" t="s">
        <v>417</v>
      </c>
      <c r="B627" t="s">
        <v>418</v>
      </c>
      <c r="C627" t="s">
        <v>419</v>
      </c>
      <c r="D627" t="s">
        <v>420</v>
      </c>
      <c r="E627" t="s">
        <v>267</v>
      </c>
      <c r="H627" t="s">
        <v>90</v>
      </c>
    </row>
    <row r="628" spans="1:8">
      <c r="A628" t="s">
        <v>522</v>
      </c>
      <c r="B628" t="s">
        <v>605</v>
      </c>
      <c r="C628" t="s">
        <v>523</v>
      </c>
      <c r="D628" t="s">
        <v>420</v>
      </c>
      <c r="E628" t="s">
        <v>267</v>
      </c>
      <c r="H628" t="s">
        <v>90</v>
      </c>
    </row>
    <row r="629" spans="1:8">
      <c r="A629" t="s">
        <v>2594</v>
      </c>
      <c r="B629" t="s">
        <v>2595</v>
      </c>
      <c r="C629" t="s">
        <v>2596</v>
      </c>
      <c r="D629" t="s">
        <v>1945</v>
      </c>
      <c r="E629" t="s">
        <v>267</v>
      </c>
      <c r="H629" t="s">
        <v>90</v>
      </c>
    </row>
    <row r="630" spans="1:8">
      <c r="A630" t="s">
        <v>1409</v>
      </c>
      <c r="B630" t="s">
        <v>1412</v>
      </c>
      <c r="C630" t="s">
        <v>201</v>
      </c>
      <c r="D630" t="s">
        <v>1413</v>
      </c>
      <c r="E630" t="s">
        <v>267</v>
      </c>
      <c r="H630" t="s">
        <v>90</v>
      </c>
    </row>
    <row r="631" spans="1:8">
      <c r="A631" t="s">
        <v>296</v>
      </c>
      <c r="B631" t="s">
        <v>2597</v>
      </c>
      <c r="C631" t="s">
        <v>298</v>
      </c>
      <c r="D631" t="s">
        <v>2598</v>
      </c>
      <c r="E631" t="s">
        <v>267</v>
      </c>
      <c r="H631" t="s">
        <v>90</v>
      </c>
    </row>
    <row r="632" spans="1:8">
      <c r="A632" t="s">
        <v>2347</v>
      </c>
      <c r="B632" t="s">
        <v>2600</v>
      </c>
      <c r="C632" t="s">
        <v>2349</v>
      </c>
      <c r="D632" t="s">
        <v>2601</v>
      </c>
      <c r="E632" t="s">
        <v>267</v>
      </c>
      <c r="H632" t="s">
        <v>90</v>
      </c>
    </row>
    <row r="633" spans="1:8">
      <c r="A633" t="s">
        <v>2602</v>
      </c>
      <c r="B633" t="s">
        <v>903</v>
      </c>
      <c r="C633" t="s">
        <v>2603</v>
      </c>
      <c r="D633" t="s">
        <v>905</v>
      </c>
      <c r="E633" t="s">
        <v>267</v>
      </c>
      <c r="H633" t="s">
        <v>90</v>
      </c>
    </row>
    <row r="634" spans="1:8">
      <c r="A634" t="s">
        <v>2604</v>
      </c>
      <c r="B634" t="s">
        <v>2605</v>
      </c>
      <c r="C634" t="s">
        <v>2606</v>
      </c>
      <c r="D634" t="s">
        <v>679</v>
      </c>
      <c r="E634" t="s">
        <v>267</v>
      </c>
      <c r="H634" t="s">
        <v>90</v>
      </c>
    </row>
    <row r="635" spans="1:8">
      <c r="A635" t="s">
        <v>866</v>
      </c>
      <c r="B635" t="s">
        <v>505</v>
      </c>
      <c r="C635" t="s">
        <v>868</v>
      </c>
      <c r="D635" t="s">
        <v>507</v>
      </c>
      <c r="E635" t="s">
        <v>267</v>
      </c>
      <c r="H635" t="s">
        <v>90</v>
      </c>
    </row>
    <row r="636" spans="1:8">
      <c r="A636" t="s">
        <v>538</v>
      </c>
      <c r="B636" t="s">
        <v>539</v>
      </c>
      <c r="C636" t="s">
        <v>540</v>
      </c>
      <c r="D636" t="s">
        <v>604</v>
      </c>
      <c r="E636" t="s">
        <v>267</v>
      </c>
      <c r="H636" t="s">
        <v>90</v>
      </c>
    </row>
    <row r="637" spans="1:8">
      <c r="A637" t="s">
        <v>483</v>
      </c>
      <c r="B637" t="s">
        <v>362</v>
      </c>
      <c r="C637" t="s">
        <v>485</v>
      </c>
      <c r="D637" t="s">
        <v>362</v>
      </c>
      <c r="E637" t="s">
        <v>267</v>
      </c>
      <c r="H637" t="s">
        <v>90</v>
      </c>
    </row>
    <row r="638" spans="1:8">
      <c r="A638" t="s">
        <v>490</v>
      </c>
      <c r="B638" t="s">
        <v>491</v>
      </c>
      <c r="C638" t="s">
        <v>492</v>
      </c>
      <c r="D638" t="s">
        <v>493</v>
      </c>
      <c r="E638" t="s">
        <v>267</v>
      </c>
      <c r="H638" t="s">
        <v>90</v>
      </c>
    </row>
    <row r="639" spans="1:8">
      <c r="A639" t="s">
        <v>900</v>
      </c>
      <c r="B639" t="s">
        <v>901</v>
      </c>
      <c r="C639" t="s">
        <v>902</v>
      </c>
      <c r="D639" t="s">
        <v>347</v>
      </c>
      <c r="E639" t="s">
        <v>267</v>
      </c>
      <c r="H639" t="s">
        <v>90</v>
      </c>
    </row>
    <row r="640" spans="1:8">
      <c r="A640" t="s">
        <v>2614</v>
      </c>
      <c r="B640" t="s">
        <v>1127</v>
      </c>
      <c r="C640" t="s">
        <v>1930</v>
      </c>
      <c r="D640" t="s">
        <v>1129</v>
      </c>
      <c r="E640" t="s">
        <v>267</v>
      </c>
      <c r="H640" t="s">
        <v>90</v>
      </c>
    </row>
    <row r="641" spans="1:8">
      <c r="A641" t="s">
        <v>353</v>
      </c>
      <c r="B641" t="s">
        <v>2615</v>
      </c>
      <c r="C641" t="s">
        <v>355</v>
      </c>
      <c r="D641" t="s">
        <v>331</v>
      </c>
      <c r="E641" t="s">
        <v>267</v>
      </c>
      <c r="H641" t="s">
        <v>90</v>
      </c>
    </row>
    <row r="642" spans="1:8">
      <c r="A642" t="s">
        <v>2825</v>
      </c>
      <c r="B642" t="s">
        <v>2826</v>
      </c>
      <c r="C642" t="s">
        <v>2827</v>
      </c>
      <c r="D642" t="s">
        <v>2828</v>
      </c>
      <c r="E642" t="s">
        <v>162</v>
      </c>
      <c r="H642" t="s">
        <v>3129</v>
      </c>
    </row>
    <row r="643" spans="1:8">
      <c r="A643" t="s">
        <v>1325</v>
      </c>
      <c r="B643" t="s">
        <v>1326</v>
      </c>
      <c r="C643" t="s">
        <v>1327</v>
      </c>
      <c r="D643" t="s">
        <v>1328</v>
      </c>
      <c r="E643" t="s">
        <v>162</v>
      </c>
      <c r="H643" t="s">
        <v>3129</v>
      </c>
    </row>
    <row r="644" spans="1:8">
      <c r="A644" t="s">
        <v>1325</v>
      </c>
      <c r="B644" t="s">
        <v>2831</v>
      </c>
      <c r="C644" t="s">
        <v>1327</v>
      </c>
      <c r="D644" t="s">
        <v>2832</v>
      </c>
      <c r="E644" t="s">
        <v>162</v>
      </c>
      <c r="H644" t="s">
        <v>3129</v>
      </c>
    </row>
    <row r="645" spans="1:8">
      <c r="A645" t="s">
        <v>207</v>
      </c>
      <c r="B645" t="s">
        <v>2599</v>
      </c>
      <c r="C645" t="s">
        <v>209</v>
      </c>
      <c r="D645" t="s">
        <v>462</v>
      </c>
      <c r="E645" t="s">
        <v>162</v>
      </c>
      <c r="H645" t="s">
        <v>3129</v>
      </c>
    </row>
    <row r="646" spans="1:8">
      <c r="A646" t="s">
        <v>1325</v>
      </c>
      <c r="B646" t="s">
        <v>2829</v>
      </c>
      <c r="C646" t="s">
        <v>1327</v>
      </c>
      <c r="D646" t="s">
        <v>2830</v>
      </c>
      <c r="E646" t="s">
        <v>267</v>
      </c>
      <c r="H646" t="s">
        <v>3129</v>
      </c>
    </row>
    <row r="647" spans="1:8">
      <c r="A647" t="s">
        <v>582</v>
      </c>
      <c r="B647" t="s">
        <v>325</v>
      </c>
      <c r="C647" t="s">
        <v>584</v>
      </c>
      <c r="D647" t="s">
        <v>327</v>
      </c>
      <c r="E647" t="s">
        <v>267</v>
      </c>
      <c r="H647" t="s">
        <v>3129</v>
      </c>
    </row>
    <row r="648" spans="1:8">
      <c r="A648" t="s">
        <v>2825</v>
      </c>
      <c r="B648" t="s">
        <v>2826</v>
      </c>
      <c r="C648" t="s">
        <v>2827</v>
      </c>
      <c r="D648" t="s">
        <v>2828</v>
      </c>
      <c r="E648" t="s">
        <v>162</v>
      </c>
      <c r="H648" t="s">
        <v>64</v>
      </c>
    </row>
    <row r="649" spans="1:8">
      <c r="A649" t="s">
        <v>1325</v>
      </c>
      <c r="B649" t="s">
        <v>1326</v>
      </c>
      <c r="C649" t="s">
        <v>1327</v>
      </c>
      <c r="D649" t="s">
        <v>1328</v>
      </c>
      <c r="E649" t="s">
        <v>162</v>
      </c>
      <c r="H649" t="s">
        <v>64</v>
      </c>
    </row>
    <row r="650" spans="1:8">
      <c r="A650" t="s">
        <v>1325</v>
      </c>
      <c r="B650" t="s">
        <v>2814</v>
      </c>
      <c r="C650" t="s">
        <v>1327</v>
      </c>
      <c r="D650" t="s">
        <v>669</v>
      </c>
      <c r="E650" t="s">
        <v>162</v>
      </c>
      <c r="H650" t="s">
        <v>64</v>
      </c>
    </row>
    <row r="651" spans="1:8">
      <c r="A651" t="s">
        <v>1325</v>
      </c>
      <c r="B651" t="s">
        <v>2831</v>
      </c>
      <c r="C651" t="s">
        <v>1327</v>
      </c>
      <c r="D651" t="s">
        <v>2832</v>
      </c>
      <c r="E651" t="s">
        <v>162</v>
      </c>
      <c r="H651" t="s">
        <v>64</v>
      </c>
    </row>
    <row r="652" spans="1:8">
      <c r="A652" t="s">
        <v>1651</v>
      </c>
      <c r="B652" t="s">
        <v>2834</v>
      </c>
      <c r="C652" t="s">
        <v>1653</v>
      </c>
      <c r="D652" t="s">
        <v>1296</v>
      </c>
      <c r="E652" t="s">
        <v>162</v>
      </c>
      <c r="H652" t="s">
        <v>64</v>
      </c>
    </row>
    <row r="653" spans="1:8">
      <c r="A653" t="s">
        <v>1150</v>
      </c>
      <c r="B653" t="s">
        <v>2838</v>
      </c>
      <c r="C653" t="s">
        <v>1152</v>
      </c>
      <c r="D653" t="s">
        <v>2175</v>
      </c>
      <c r="E653" t="s">
        <v>162</v>
      </c>
      <c r="H653" t="s">
        <v>64</v>
      </c>
    </row>
    <row r="654" spans="1:8">
      <c r="A654" t="s">
        <v>791</v>
      </c>
      <c r="B654" t="s">
        <v>2839</v>
      </c>
      <c r="C654" t="s">
        <v>793</v>
      </c>
      <c r="D654" t="s">
        <v>1079</v>
      </c>
      <c r="E654" t="s">
        <v>162</v>
      </c>
      <c r="H654" t="s">
        <v>64</v>
      </c>
    </row>
    <row r="655" spans="1:8">
      <c r="A655" t="s">
        <v>207</v>
      </c>
      <c r="B655" t="s">
        <v>2599</v>
      </c>
      <c r="C655" t="s">
        <v>209</v>
      </c>
      <c r="D655" t="s">
        <v>462</v>
      </c>
      <c r="E655" t="s">
        <v>162</v>
      </c>
      <c r="H655" t="s">
        <v>64</v>
      </c>
    </row>
    <row r="656" spans="1:8">
      <c r="A656" t="s">
        <v>2347</v>
      </c>
      <c r="B656" t="s">
        <v>2843</v>
      </c>
      <c r="C656" t="s">
        <v>2349</v>
      </c>
      <c r="D656" t="s">
        <v>922</v>
      </c>
      <c r="E656" t="s">
        <v>162</v>
      </c>
      <c r="H656" t="s">
        <v>64</v>
      </c>
    </row>
    <row r="657" spans="1:8">
      <c r="A657" t="s">
        <v>2844</v>
      </c>
      <c r="B657" t="s">
        <v>2845</v>
      </c>
      <c r="C657" t="s">
        <v>1482</v>
      </c>
      <c r="D657" t="s">
        <v>2846</v>
      </c>
      <c r="E657" t="s">
        <v>162</v>
      </c>
      <c r="H657" t="s">
        <v>64</v>
      </c>
    </row>
    <row r="658" spans="1:8">
      <c r="A658" t="s">
        <v>1634</v>
      </c>
      <c r="B658" t="s">
        <v>2476</v>
      </c>
      <c r="C658" t="s">
        <v>1636</v>
      </c>
      <c r="D658" t="s">
        <v>2819</v>
      </c>
      <c r="E658" t="s">
        <v>267</v>
      </c>
      <c r="H658" t="s">
        <v>64</v>
      </c>
    </row>
    <row r="659" spans="1:8">
      <c r="A659" t="s">
        <v>1325</v>
      </c>
      <c r="B659" t="s">
        <v>2829</v>
      </c>
      <c r="C659" t="s">
        <v>1327</v>
      </c>
      <c r="D659" t="s">
        <v>2830</v>
      </c>
      <c r="E659" t="s">
        <v>267</v>
      </c>
      <c r="H659" t="s">
        <v>64</v>
      </c>
    </row>
    <row r="660" spans="1:8">
      <c r="A660" t="s">
        <v>582</v>
      </c>
      <c r="B660" t="s">
        <v>325</v>
      </c>
      <c r="C660" t="s">
        <v>2833</v>
      </c>
      <c r="D660" t="s">
        <v>327</v>
      </c>
      <c r="E660" t="s">
        <v>267</v>
      </c>
      <c r="H660" t="s">
        <v>64</v>
      </c>
    </row>
    <row r="661" spans="1:8">
      <c r="A661" t="s">
        <v>2835</v>
      </c>
      <c r="B661" t="s">
        <v>2836</v>
      </c>
      <c r="C661" t="s">
        <v>2837</v>
      </c>
      <c r="D661" t="s">
        <v>311</v>
      </c>
      <c r="E661" t="s">
        <v>267</v>
      </c>
      <c r="H661" t="s">
        <v>64</v>
      </c>
    </row>
    <row r="662" spans="1:8">
      <c r="A662" t="s">
        <v>2840</v>
      </c>
      <c r="B662" t="s">
        <v>274</v>
      </c>
      <c r="C662" t="s">
        <v>2841</v>
      </c>
      <c r="D662" t="s">
        <v>275</v>
      </c>
      <c r="E662" t="s">
        <v>267</v>
      </c>
      <c r="H662" t="s">
        <v>64</v>
      </c>
    </row>
    <row r="663" spans="1:8">
      <c r="A663" t="s">
        <v>207</v>
      </c>
      <c r="B663" t="s">
        <v>2842</v>
      </c>
      <c r="C663" t="s">
        <v>209</v>
      </c>
      <c r="D663" t="s">
        <v>301</v>
      </c>
      <c r="E663" t="s">
        <v>267</v>
      </c>
      <c r="H663" t="s">
        <v>64</v>
      </c>
    </row>
    <row r="664" spans="1:8">
      <c r="A664" t="s">
        <v>2820</v>
      </c>
      <c r="B664" t="s">
        <v>2821</v>
      </c>
      <c r="C664" t="s">
        <v>2822</v>
      </c>
      <c r="E664" t="s">
        <v>267</v>
      </c>
      <c r="H664" t="s">
        <v>64</v>
      </c>
    </row>
    <row r="665" spans="1:8">
      <c r="A665" t="s">
        <v>1276</v>
      </c>
      <c r="B665" t="s">
        <v>2728</v>
      </c>
      <c r="C665" t="s">
        <v>1278</v>
      </c>
      <c r="D665" t="s">
        <v>2730</v>
      </c>
      <c r="E665" t="s">
        <v>267</v>
      </c>
      <c r="H665" t="s">
        <v>64</v>
      </c>
    </row>
    <row r="666" spans="1:8">
      <c r="A666" t="s">
        <v>158</v>
      </c>
      <c r="B666" t="s">
        <v>2998</v>
      </c>
      <c r="C666" t="s">
        <v>160</v>
      </c>
      <c r="D666" t="s">
        <v>161</v>
      </c>
      <c r="E666" t="s">
        <v>162</v>
      </c>
      <c r="H666" t="s">
        <v>84</v>
      </c>
    </row>
    <row r="667" spans="1:8">
      <c r="A667" t="s">
        <v>3001</v>
      </c>
      <c r="B667" t="s">
        <v>3002</v>
      </c>
      <c r="C667" t="s">
        <v>3003</v>
      </c>
      <c r="D667" t="s">
        <v>3004</v>
      </c>
      <c r="E667" t="s">
        <v>162</v>
      </c>
      <c r="H667" t="s">
        <v>84</v>
      </c>
    </row>
    <row r="668" spans="1:8">
      <c r="A668" t="s">
        <v>3001</v>
      </c>
      <c r="B668" t="s">
        <v>3005</v>
      </c>
      <c r="C668" t="s">
        <v>3003</v>
      </c>
      <c r="D668" t="s">
        <v>3006</v>
      </c>
      <c r="E668" t="s">
        <v>162</v>
      </c>
      <c r="H668" t="s">
        <v>84</v>
      </c>
    </row>
    <row r="669" spans="1:8">
      <c r="A669" t="s">
        <v>3007</v>
      </c>
      <c r="B669" t="s">
        <v>2563</v>
      </c>
      <c r="C669" t="s">
        <v>3008</v>
      </c>
      <c r="D669" t="s">
        <v>2564</v>
      </c>
      <c r="E669" t="s">
        <v>162</v>
      </c>
      <c r="H669" t="s">
        <v>84</v>
      </c>
    </row>
    <row r="670" spans="1:8">
      <c r="A670" t="s">
        <v>684</v>
      </c>
      <c r="B670" t="s">
        <v>3025</v>
      </c>
      <c r="C670" t="s">
        <v>686</v>
      </c>
      <c r="D670" t="s">
        <v>823</v>
      </c>
      <c r="E670" t="s">
        <v>162</v>
      </c>
      <c r="H670" t="s">
        <v>84</v>
      </c>
    </row>
    <row r="671" spans="1:8">
      <c r="A671" t="s">
        <v>261</v>
      </c>
      <c r="B671" t="s">
        <v>3028</v>
      </c>
      <c r="C671" t="s">
        <v>263</v>
      </c>
      <c r="D671" t="s">
        <v>1851</v>
      </c>
      <c r="E671" t="s">
        <v>162</v>
      </c>
      <c r="H671" t="s">
        <v>84</v>
      </c>
    </row>
    <row r="672" spans="1:8">
      <c r="A672" t="s">
        <v>158</v>
      </c>
      <c r="B672" t="s">
        <v>2999</v>
      </c>
      <c r="C672" t="s">
        <v>160</v>
      </c>
      <c r="D672" t="s">
        <v>3000</v>
      </c>
      <c r="E672" t="s">
        <v>267</v>
      </c>
      <c r="H672" t="s">
        <v>84</v>
      </c>
    </row>
    <row r="673" spans="1:8">
      <c r="A673" t="s">
        <v>1755</v>
      </c>
      <c r="B673" t="s">
        <v>1431</v>
      </c>
      <c r="C673" t="s">
        <v>3009</v>
      </c>
      <c r="D673" t="s">
        <v>1316</v>
      </c>
      <c r="E673" t="s">
        <v>267</v>
      </c>
      <c r="H673" t="s">
        <v>84</v>
      </c>
    </row>
    <row r="674" spans="1:8">
      <c r="A674" t="s">
        <v>3010</v>
      </c>
      <c r="B674" t="s">
        <v>3011</v>
      </c>
      <c r="C674" t="s">
        <v>3012</v>
      </c>
      <c r="D674" t="s">
        <v>3013</v>
      </c>
      <c r="E674" t="s">
        <v>267</v>
      </c>
      <c r="H674" t="s">
        <v>84</v>
      </c>
    </row>
    <row r="675" spans="1:8">
      <c r="A675" t="s">
        <v>2305</v>
      </c>
      <c r="B675" t="s">
        <v>3014</v>
      </c>
      <c r="C675" t="s">
        <v>2307</v>
      </c>
      <c r="D675" t="s">
        <v>3015</v>
      </c>
      <c r="E675" t="s">
        <v>267</v>
      </c>
      <c r="H675" t="s">
        <v>84</v>
      </c>
    </row>
    <row r="676" spans="1:8">
      <c r="A676" t="s">
        <v>632</v>
      </c>
      <c r="B676" t="s">
        <v>3016</v>
      </c>
      <c r="C676" t="s">
        <v>633</v>
      </c>
      <c r="D676" t="s">
        <v>311</v>
      </c>
      <c r="E676" t="s">
        <v>267</v>
      </c>
      <c r="H676" t="s">
        <v>84</v>
      </c>
    </row>
    <row r="677" spans="1:8">
      <c r="A677" t="s">
        <v>3017</v>
      </c>
      <c r="B677" t="s">
        <v>987</v>
      </c>
      <c r="C677" t="s">
        <v>3018</v>
      </c>
      <c r="D677" t="s">
        <v>988</v>
      </c>
      <c r="E677" t="s">
        <v>267</v>
      </c>
      <c r="H677" t="s">
        <v>84</v>
      </c>
    </row>
    <row r="678" spans="1:8">
      <c r="A678" t="s">
        <v>3019</v>
      </c>
      <c r="B678" t="s">
        <v>283</v>
      </c>
      <c r="C678" t="s">
        <v>3020</v>
      </c>
      <c r="D678" t="s">
        <v>284</v>
      </c>
      <c r="E678" t="s">
        <v>267</v>
      </c>
      <c r="H678" t="s">
        <v>84</v>
      </c>
    </row>
    <row r="679" spans="1:8">
      <c r="A679" t="s">
        <v>217</v>
      </c>
      <c r="B679" t="s">
        <v>276</v>
      </c>
      <c r="C679" t="s">
        <v>219</v>
      </c>
      <c r="D679" t="s">
        <v>277</v>
      </c>
      <c r="E679" t="s">
        <v>267</v>
      </c>
      <c r="H679" t="s">
        <v>84</v>
      </c>
    </row>
    <row r="680" spans="1:8">
      <c r="A680" t="s">
        <v>3021</v>
      </c>
      <c r="B680" t="s">
        <v>3022</v>
      </c>
      <c r="C680" t="s">
        <v>3023</v>
      </c>
      <c r="D680" t="s">
        <v>3024</v>
      </c>
      <c r="E680" t="s">
        <v>267</v>
      </c>
      <c r="H680" t="s">
        <v>84</v>
      </c>
    </row>
    <row r="681" spans="1:8">
      <c r="A681" t="s">
        <v>1545</v>
      </c>
      <c r="B681" t="s">
        <v>3026</v>
      </c>
      <c r="C681" t="s">
        <v>651</v>
      </c>
      <c r="D681" t="s">
        <v>3027</v>
      </c>
      <c r="E681" t="s">
        <v>267</v>
      </c>
      <c r="H681" t="s">
        <v>84</v>
      </c>
    </row>
    <row r="682" spans="1:8">
      <c r="A682" t="s">
        <v>2684</v>
      </c>
      <c r="B682" t="s">
        <v>1243</v>
      </c>
      <c r="C682" t="s">
        <v>2685</v>
      </c>
      <c r="D682" t="s">
        <v>275</v>
      </c>
      <c r="E682" t="s">
        <v>267</v>
      </c>
      <c r="H682" t="s">
        <v>76</v>
      </c>
    </row>
    <row r="683" spans="1:8">
      <c r="A683" t="s">
        <v>2686</v>
      </c>
      <c r="B683" t="s">
        <v>993</v>
      </c>
      <c r="C683" t="s">
        <v>2687</v>
      </c>
      <c r="D683" t="s">
        <v>994</v>
      </c>
      <c r="E683" t="s">
        <v>267</v>
      </c>
      <c r="H683" t="s">
        <v>76</v>
      </c>
    </row>
    <row r="684" spans="1:8">
      <c r="A684" t="s">
        <v>2688</v>
      </c>
      <c r="B684" t="s">
        <v>1127</v>
      </c>
      <c r="C684" t="s">
        <v>2689</v>
      </c>
      <c r="D684" t="s">
        <v>1129</v>
      </c>
      <c r="E684" t="s">
        <v>267</v>
      </c>
      <c r="H684" t="s">
        <v>76</v>
      </c>
    </row>
    <row r="685" spans="1:8">
      <c r="A685" t="s">
        <v>429</v>
      </c>
      <c r="B685" t="s">
        <v>2690</v>
      </c>
      <c r="C685" t="s">
        <v>431</v>
      </c>
      <c r="D685" t="s">
        <v>327</v>
      </c>
      <c r="E685" t="s">
        <v>267</v>
      </c>
      <c r="H685" t="s">
        <v>76</v>
      </c>
    </row>
    <row r="686" spans="1:8">
      <c r="A686" t="s">
        <v>2054</v>
      </c>
      <c r="B686" t="s">
        <v>2691</v>
      </c>
      <c r="C686" t="s">
        <v>2055</v>
      </c>
      <c r="D686" t="s">
        <v>343</v>
      </c>
      <c r="E686" t="s">
        <v>267</v>
      </c>
      <c r="H686" t="s">
        <v>76</v>
      </c>
    </row>
    <row r="687" spans="1:8">
      <c r="A687" t="s">
        <v>2692</v>
      </c>
      <c r="B687" t="s">
        <v>1268</v>
      </c>
      <c r="C687" t="s">
        <v>2693</v>
      </c>
      <c r="D687" t="s">
        <v>1269</v>
      </c>
      <c r="E687" t="s">
        <v>267</v>
      </c>
      <c r="H687" t="s">
        <v>76</v>
      </c>
    </row>
    <row r="688" spans="1:8">
      <c r="A688" t="s">
        <v>640</v>
      </c>
      <c r="B688" t="s">
        <v>2694</v>
      </c>
      <c r="C688" t="s">
        <v>642</v>
      </c>
      <c r="D688" t="s">
        <v>2695</v>
      </c>
      <c r="E688" t="s">
        <v>267</v>
      </c>
      <c r="H688" t="s">
        <v>76</v>
      </c>
    </row>
    <row r="689" spans="1:8">
      <c r="A689" t="s">
        <v>2696</v>
      </c>
      <c r="B689" t="s">
        <v>2220</v>
      </c>
      <c r="C689" t="s">
        <v>2697</v>
      </c>
      <c r="D689" t="s">
        <v>570</v>
      </c>
      <c r="E689" t="s">
        <v>267</v>
      </c>
      <c r="H689" t="s">
        <v>76</v>
      </c>
    </row>
    <row r="690" spans="1:8">
      <c r="A690" t="s">
        <v>2698</v>
      </c>
      <c r="B690" t="s">
        <v>833</v>
      </c>
      <c r="C690" t="s">
        <v>2699</v>
      </c>
      <c r="D690" t="s">
        <v>335</v>
      </c>
      <c r="E690" t="s">
        <v>267</v>
      </c>
      <c r="H690" t="s">
        <v>76</v>
      </c>
    </row>
    <row r="691" spans="1:8">
      <c r="A691" t="s">
        <v>2700</v>
      </c>
      <c r="B691" t="s">
        <v>2701</v>
      </c>
      <c r="C691" t="s">
        <v>2702</v>
      </c>
      <c r="D691" t="s">
        <v>380</v>
      </c>
      <c r="E691" t="s">
        <v>267</v>
      </c>
      <c r="H691" t="s">
        <v>76</v>
      </c>
    </row>
    <row r="692" spans="1:8">
      <c r="A692" t="s">
        <v>2703</v>
      </c>
      <c r="B692" t="s">
        <v>2704</v>
      </c>
      <c r="C692" t="s">
        <v>2705</v>
      </c>
      <c r="D692" t="s">
        <v>2706</v>
      </c>
      <c r="E692" t="s">
        <v>267</v>
      </c>
      <c r="H692" t="s">
        <v>76</v>
      </c>
    </row>
    <row r="693" spans="1:8">
      <c r="A693" t="s">
        <v>2707</v>
      </c>
      <c r="B693" t="s">
        <v>2708</v>
      </c>
      <c r="C693" t="s">
        <v>2709</v>
      </c>
      <c r="D693" t="s">
        <v>683</v>
      </c>
      <c r="E693" t="s">
        <v>267</v>
      </c>
      <c r="H693" t="s">
        <v>76</v>
      </c>
    </row>
    <row r="694" spans="1:8">
      <c r="A694" t="s">
        <v>2614</v>
      </c>
      <c r="B694" t="s">
        <v>512</v>
      </c>
      <c r="C694" t="s">
        <v>1930</v>
      </c>
      <c r="D694" t="s">
        <v>513</v>
      </c>
      <c r="E694" t="s">
        <v>267</v>
      </c>
      <c r="H694" t="s">
        <v>76</v>
      </c>
    </row>
    <row r="695" spans="1:8">
      <c r="A695" t="s">
        <v>2710</v>
      </c>
      <c r="B695" t="s">
        <v>2711</v>
      </c>
      <c r="C695" t="s">
        <v>2712</v>
      </c>
      <c r="D695" t="s">
        <v>764</v>
      </c>
      <c r="E695" t="s">
        <v>267</v>
      </c>
      <c r="H695" t="s">
        <v>76</v>
      </c>
    </row>
    <row r="696" spans="1:8">
      <c r="A696" t="s">
        <v>1578</v>
      </c>
      <c r="B696" t="s">
        <v>2713</v>
      </c>
      <c r="C696" t="s">
        <v>1580</v>
      </c>
      <c r="D696" t="s">
        <v>2714</v>
      </c>
      <c r="E696" t="s">
        <v>267</v>
      </c>
      <c r="H696" t="s">
        <v>76</v>
      </c>
    </row>
    <row r="697" spans="1:8">
      <c r="A697" t="s">
        <v>2861</v>
      </c>
      <c r="B697" t="s">
        <v>2862</v>
      </c>
      <c r="C697" t="s">
        <v>2863</v>
      </c>
      <c r="D697" t="s">
        <v>2864</v>
      </c>
      <c r="E697" t="s">
        <v>162</v>
      </c>
      <c r="H697" t="s">
        <v>91</v>
      </c>
    </row>
    <row r="698" spans="1:8">
      <c r="A698" t="s">
        <v>2861</v>
      </c>
      <c r="B698" t="s">
        <v>2865</v>
      </c>
      <c r="C698" t="s">
        <v>2863</v>
      </c>
      <c r="D698" t="s">
        <v>716</v>
      </c>
      <c r="E698" t="s">
        <v>162</v>
      </c>
      <c r="H698" t="s">
        <v>91</v>
      </c>
    </row>
    <row r="699" spans="1:8">
      <c r="A699" t="s">
        <v>2866</v>
      </c>
      <c r="B699" t="s">
        <v>2867</v>
      </c>
      <c r="C699" t="s">
        <v>2868</v>
      </c>
      <c r="D699" t="s">
        <v>2869</v>
      </c>
      <c r="E699" t="s">
        <v>162</v>
      </c>
      <c r="H699" t="s">
        <v>91</v>
      </c>
    </row>
    <row r="700" spans="1:8">
      <c r="A700" t="s">
        <v>2870</v>
      </c>
      <c r="B700" t="s">
        <v>2874</v>
      </c>
      <c r="C700" t="s">
        <v>2872</v>
      </c>
      <c r="D700" t="s">
        <v>800</v>
      </c>
      <c r="E700" t="s">
        <v>162</v>
      </c>
      <c r="H700" t="s">
        <v>91</v>
      </c>
    </row>
    <row r="701" spans="1:8">
      <c r="A701" t="s">
        <v>2881</v>
      </c>
      <c r="B701" t="s">
        <v>2882</v>
      </c>
      <c r="C701" t="s">
        <v>2883</v>
      </c>
      <c r="D701" t="s">
        <v>1505</v>
      </c>
      <c r="E701" t="s">
        <v>162</v>
      </c>
      <c r="H701" t="s">
        <v>91</v>
      </c>
    </row>
    <row r="702" spans="1:8">
      <c r="A702" t="s">
        <v>2885</v>
      </c>
      <c r="B702" t="s">
        <v>2886</v>
      </c>
      <c r="C702" t="s">
        <v>2887</v>
      </c>
      <c r="D702" t="s">
        <v>1368</v>
      </c>
      <c r="E702" t="s">
        <v>162</v>
      </c>
      <c r="H702" t="s">
        <v>91</v>
      </c>
    </row>
    <row r="703" spans="1:8">
      <c r="A703" t="s">
        <v>2892</v>
      </c>
      <c r="B703" t="s">
        <v>2141</v>
      </c>
      <c r="C703" t="s">
        <v>2893</v>
      </c>
      <c r="D703" t="s">
        <v>2894</v>
      </c>
      <c r="E703" t="s">
        <v>162</v>
      </c>
      <c r="H703" t="s">
        <v>91</v>
      </c>
    </row>
    <row r="704" spans="1:8">
      <c r="A704" t="s">
        <v>1046</v>
      </c>
      <c r="B704" t="s">
        <v>2895</v>
      </c>
      <c r="C704" t="s">
        <v>1048</v>
      </c>
      <c r="D704" t="s">
        <v>1324</v>
      </c>
      <c r="E704" t="s">
        <v>162</v>
      </c>
      <c r="H704" t="s">
        <v>91</v>
      </c>
    </row>
    <row r="705" spans="1:8">
      <c r="A705" t="s">
        <v>791</v>
      </c>
      <c r="B705" t="s">
        <v>2657</v>
      </c>
      <c r="C705" t="s">
        <v>793</v>
      </c>
      <c r="D705" t="s">
        <v>2658</v>
      </c>
      <c r="E705" t="s">
        <v>162</v>
      </c>
      <c r="H705" t="s">
        <v>91</v>
      </c>
    </row>
    <row r="706" spans="1:8">
      <c r="A706" t="s">
        <v>640</v>
      </c>
      <c r="B706" t="s">
        <v>364</v>
      </c>
      <c r="C706" t="s">
        <v>642</v>
      </c>
      <c r="D706" t="s">
        <v>366</v>
      </c>
      <c r="E706" t="s">
        <v>162</v>
      </c>
      <c r="H706" t="s">
        <v>91</v>
      </c>
    </row>
    <row r="707" spans="1:8">
      <c r="A707" t="s">
        <v>2909</v>
      </c>
      <c r="B707" t="s">
        <v>2910</v>
      </c>
      <c r="C707" t="s">
        <v>1387</v>
      </c>
      <c r="D707" t="s">
        <v>2911</v>
      </c>
      <c r="E707" t="s">
        <v>162</v>
      </c>
      <c r="H707" t="s">
        <v>91</v>
      </c>
    </row>
    <row r="708" spans="1:8">
      <c r="A708" t="s">
        <v>858</v>
      </c>
      <c r="B708" t="s">
        <v>2277</v>
      </c>
      <c r="C708" t="s">
        <v>860</v>
      </c>
      <c r="D708" t="s">
        <v>2916</v>
      </c>
      <c r="E708" t="s">
        <v>162</v>
      </c>
      <c r="H708" t="s">
        <v>91</v>
      </c>
    </row>
    <row r="709" spans="1:8">
      <c r="A709" t="s">
        <v>2917</v>
      </c>
      <c r="B709" t="s">
        <v>2918</v>
      </c>
      <c r="C709" t="s">
        <v>2919</v>
      </c>
      <c r="D709" t="s">
        <v>2920</v>
      </c>
      <c r="E709" t="s">
        <v>162</v>
      </c>
      <c r="H709" t="s">
        <v>91</v>
      </c>
    </row>
    <row r="710" spans="1:8">
      <c r="A710" t="s">
        <v>2924</v>
      </c>
      <c r="B710" t="s">
        <v>2925</v>
      </c>
      <c r="C710" t="s">
        <v>2926</v>
      </c>
      <c r="D710" t="s">
        <v>2927</v>
      </c>
      <c r="E710" t="s">
        <v>162</v>
      </c>
      <c r="H710" t="s">
        <v>91</v>
      </c>
    </row>
    <row r="711" spans="1:8">
      <c r="A711" t="s">
        <v>2000</v>
      </c>
      <c r="B711" t="s">
        <v>2001</v>
      </c>
      <c r="C711" t="s">
        <v>2002</v>
      </c>
      <c r="D711" t="s">
        <v>823</v>
      </c>
      <c r="E711" t="s">
        <v>162</v>
      </c>
      <c r="H711" t="s">
        <v>91</v>
      </c>
    </row>
    <row r="712" spans="1:8">
      <c r="A712" t="s">
        <v>2857</v>
      </c>
      <c r="B712" t="s">
        <v>2858</v>
      </c>
      <c r="C712" t="s">
        <v>2859</v>
      </c>
      <c r="D712" t="s">
        <v>2860</v>
      </c>
      <c r="E712" t="s">
        <v>267</v>
      </c>
      <c r="H712" t="s">
        <v>91</v>
      </c>
    </row>
    <row r="713" spans="1:8">
      <c r="A713" t="s">
        <v>2870</v>
      </c>
      <c r="B713" t="s">
        <v>2871</v>
      </c>
      <c r="C713" t="s">
        <v>2872</v>
      </c>
      <c r="D713" t="s">
        <v>2873</v>
      </c>
      <c r="E713" t="s">
        <v>267</v>
      </c>
      <c r="H713" t="s">
        <v>91</v>
      </c>
    </row>
    <row r="714" spans="1:8">
      <c r="A714" t="s">
        <v>1313</v>
      </c>
      <c r="B714" t="s">
        <v>2875</v>
      </c>
      <c r="C714" t="s">
        <v>1314</v>
      </c>
      <c r="D714" t="s">
        <v>2099</v>
      </c>
      <c r="E714" t="s">
        <v>267</v>
      </c>
      <c r="H714" t="s">
        <v>91</v>
      </c>
    </row>
    <row r="715" spans="1:8">
      <c r="A715" t="s">
        <v>751</v>
      </c>
      <c r="B715" t="s">
        <v>2876</v>
      </c>
      <c r="C715" t="s">
        <v>753</v>
      </c>
      <c r="D715" t="s">
        <v>2877</v>
      </c>
      <c r="E715" t="s">
        <v>267</v>
      </c>
      <c r="H715" t="s">
        <v>91</v>
      </c>
    </row>
    <row r="716" spans="1:8">
      <c r="A716" t="s">
        <v>95</v>
      </c>
      <c r="B716" t="s">
        <v>2412</v>
      </c>
      <c r="C716" t="s">
        <v>753</v>
      </c>
      <c r="D716" t="s">
        <v>1869</v>
      </c>
      <c r="E716" t="s">
        <v>267</v>
      </c>
      <c r="H716" t="s">
        <v>91</v>
      </c>
    </row>
    <row r="717" spans="1:8">
      <c r="A717" t="s">
        <v>2878</v>
      </c>
      <c r="B717" t="s">
        <v>2879</v>
      </c>
      <c r="C717" t="s">
        <v>2880</v>
      </c>
      <c r="D717" t="s">
        <v>1873</v>
      </c>
      <c r="E717" t="s">
        <v>267</v>
      </c>
      <c r="H717" t="s">
        <v>91</v>
      </c>
    </row>
    <row r="718" spans="1:8">
      <c r="A718" t="s">
        <v>421</v>
      </c>
      <c r="B718" t="s">
        <v>2884</v>
      </c>
      <c r="C718" t="s">
        <v>423</v>
      </c>
      <c r="D718" t="s">
        <v>2808</v>
      </c>
      <c r="E718" t="s">
        <v>267</v>
      </c>
      <c r="H718" t="s">
        <v>91</v>
      </c>
    </row>
    <row r="719" spans="1:8">
      <c r="A719" t="s">
        <v>2025</v>
      </c>
      <c r="B719" t="s">
        <v>174</v>
      </c>
      <c r="C719" t="s">
        <v>2027</v>
      </c>
      <c r="D719" t="s">
        <v>174</v>
      </c>
      <c r="E719" t="s">
        <v>267</v>
      </c>
      <c r="H719" t="s">
        <v>91</v>
      </c>
    </row>
    <row r="720" spans="1:8">
      <c r="A720" t="s">
        <v>2888</v>
      </c>
      <c r="B720" t="s">
        <v>2889</v>
      </c>
      <c r="C720" t="s">
        <v>2890</v>
      </c>
      <c r="D720" t="s">
        <v>2891</v>
      </c>
      <c r="E720" t="s">
        <v>267</v>
      </c>
      <c r="H720" t="s">
        <v>91</v>
      </c>
    </row>
    <row r="721" spans="1:8">
      <c r="A721" t="s">
        <v>2896</v>
      </c>
      <c r="B721" t="s">
        <v>2897</v>
      </c>
      <c r="C721" t="s">
        <v>2898</v>
      </c>
      <c r="D721" t="s">
        <v>1413</v>
      </c>
      <c r="E721" t="s">
        <v>267</v>
      </c>
      <c r="H721" t="s">
        <v>91</v>
      </c>
    </row>
    <row r="722" spans="1:8">
      <c r="A722" t="s">
        <v>2448</v>
      </c>
      <c r="B722" t="s">
        <v>2899</v>
      </c>
      <c r="C722" t="s">
        <v>2450</v>
      </c>
      <c r="D722" t="s">
        <v>764</v>
      </c>
      <c r="E722" t="s">
        <v>267</v>
      </c>
      <c r="H722" t="s">
        <v>91</v>
      </c>
    </row>
    <row r="723" spans="1:8">
      <c r="A723" t="s">
        <v>2900</v>
      </c>
      <c r="B723" t="s">
        <v>2901</v>
      </c>
      <c r="C723" t="s">
        <v>2902</v>
      </c>
      <c r="D723" t="s">
        <v>647</v>
      </c>
      <c r="E723" t="s">
        <v>267</v>
      </c>
      <c r="H723" t="s">
        <v>91</v>
      </c>
    </row>
    <row r="724" spans="1:8">
      <c r="A724" t="s">
        <v>2903</v>
      </c>
      <c r="B724" t="s">
        <v>2904</v>
      </c>
      <c r="C724" t="s">
        <v>2905</v>
      </c>
      <c r="D724" t="s">
        <v>2906</v>
      </c>
      <c r="E724" t="s">
        <v>267</v>
      </c>
      <c r="H724" t="s">
        <v>91</v>
      </c>
    </row>
    <row r="725" spans="1:8">
      <c r="A725" t="s">
        <v>1852</v>
      </c>
      <c r="B725" t="s">
        <v>1334</v>
      </c>
      <c r="C725" t="s">
        <v>1854</v>
      </c>
      <c r="D725" t="s">
        <v>1335</v>
      </c>
      <c r="E725" t="s">
        <v>267</v>
      </c>
      <c r="H725" t="s">
        <v>91</v>
      </c>
    </row>
    <row r="726" spans="1:8">
      <c r="A726" t="s">
        <v>652</v>
      </c>
      <c r="B726" t="s">
        <v>2907</v>
      </c>
      <c r="C726" t="s">
        <v>654</v>
      </c>
      <c r="D726" t="s">
        <v>2908</v>
      </c>
      <c r="E726" t="s">
        <v>267</v>
      </c>
      <c r="H726" t="s">
        <v>91</v>
      </c>
    </row>
    <row r="727" spans="1:8">
      <c r="A727" t="s">
        <v>2912</v>
      </c>
      <c r="B727" t="s">
        <v>1030</v>
      </c>
      <c r="C727" t="s">
        <v>2913</v>
      </c>
      <c r="D727" t="s">
        <v>1907</v>
      </c>
      <c r="E727" t="s">
        <v>267</v>
      </c>
      <c r="H727" t="s">
        <v>91</v>
      </c>
    </row>
    <row r="728" spans="1:8">
      <c r="A728" t="s">
        <v>217</v>
      </c>
      <c r="B728" t="s">
        <v>1571</v>
      </c>
      <c r="C728" t="s">
        <v>219</v>
      </c>
      <c r="D728" t="s">
        <v>1571</v>
      </c>
      <c r="E728" t="s">
        <v>267</v>
      </c>
      <c r="H728" t="s">
        <v>91</v>
      </c>
    </row>
    <row r="729" spans="1:8">
      <c r="A729" t="s">
        <v>2914</v>
      </c>
      <c r="B729" t="s">
        <v>1530</v>
      </c>
      <c r="C729" t="s">
        <v>2915</v>
      </c>
      <c r="D729" t="s">
        <v>305</v>
      </c>
      <c r="E729" t="s">
        <v>267</v>
      </c>
      <c r="H729" t="s">
        <v>91</v>
      </c>
    </row>
    <row r="730" spans="1:8">
      <c r="A730" t="s">
        <v>691</v>
      </c>
      <c r="B730" t="s">
        <v>1593</v>
      </c>
      <c r="C730" t="s">
        <v>693</v>
      </c>
      <c r="D730" t="s">
        <v>1343</v>
      </c>
      <c r="E730" t="s">
        <v>267</v>
      </c>
      <c r="H730" t="s">
        <v>91</v>
      </c>
    </row>
    <row r="731" spans="1:8">
      <c r="A731" t="s">
        <v>1523</v>
      </c>
      <c r="B731" t="s">
        <v>2420</v>
      </c>
      <c r="C731" t="s">
        <v>1525</v>
      </c>
      <c r="D731" t="s">
        <v>273</v>
      </c>
      <c r="E731" t="s">
        <v>267</v>
      </c>
      <c r="H731" t="s">
        <v>91</v>
      </c>
    </row>
    <row r="732" spans="1:8">
      <c r="A732" t="s">
        <v>2921</v>
      </c>
      <c r="B732" t="s">
        <v>2922</v>
      </c>
      <c r="C732" t="s">
        <v>2923</v>
      </c>
      <c r="D732" t="s">
        <v>551</v>
      </c>
      <c r="E732" t="s">
        <v>267</v>
      </c>
      <c r="H732" t="s">
        <v>91</v>
      </c>
    </row>
    <row r="733" spans="1:8">
      <c r="A733" t="s">
        <v>2928</v>
      </c>
      <c r="B733" t="s">
        <v>2070</v>
      </c>
      <c r="C733" t="s">
        <v>2929</v>
      </c>
      <c r="D733" t="s">
        <v>174</v>
      </c>
      <c r="E733" t="s">
        <v>267</v>
      </c>
      <c r="H733" t="s">
        <v>91</v>
      </c>
    </row>
    <row r="734" spans="1:8">
      <c r="A734" t="s">
        <v>2930</v>
      </c>
      <c r="B734" t="s">
        <v>2412</v>
      </c>
      <c r="C734" t="s">
        <v>346</v>
      </c>
      <c r="D734" t="s">
        <v>1869</v>
      </c>
      <c r="E734" t="s">
        <v>267</v>
      </c>
      <c r="H734" t="s">
        <v>91</v>
      </c>
    </row>
    <row r="735" spans="1:8">
      <c r="A735" t="s">
        <v>2931</v>
      </c>
      <c r="B735" t="s">
        <v>626</v>
      </c>
      <c r="C735" t="s">
        <v>2932</v>
      </c>
      <c r="D735" t="s">
        <v>307</v>
      </c>
      <c r="E735" t="s">
        <v>267</v>
      </c>
      <c r="H735" t="s">
        <v>91</v>
      </c>
    </row>
    <row r="736" spans="1:8">
      <c r="A736" t="s">
        <v>2933</v>
      </c>
      <c r="B736" t="s">
        <v>1159</v>
      </c>
      <c r="C736" t="s">
        <v>2934</v>
      </c>
      <c r="D736" t="s">
        <v>1161</v>
      </c>
      <c r="E736" t="s">
        <v>267</v>
      </c>
      <c r="H736" t="s">
        <v>91</v>
      </c>
    </row>
    <row r="737" spans="1:8">
      <c r="A737" t="s">
        <v>2935</v>
      </c>
      <c r="B737" t="s">
        <v>2936</v>
      </c>
      <c r="C737" t="s">
        <v>2937</v>
      </c>
      <c r="D737" t="s">
        <v>2938</v>
      </c>
      <c r="E737" t="s">
        <v>267</v>
      </c>
      <c r="H737" t="s">
        <v>91</v>
      </c>
    </row>
    <row r="738" spans="1:8">
      <c r="A738" t="s">
        <v>2935</v>
      </c>
      <c r="B738" t="s">
        <v>2939</v>
      </c>
      <c r="C738" t="s">
        <v>2937</v>
      </c>
      <c r="D738" t="s">
        <v>2940</v>
      </c>
      <c r="E738" t="s">
        <v>267</v>
      </c>
      <c r="H738" t="s">
        <v>91</v>
      </c>
    </row>
    <row r="739" spans="1:8">
      <c r="A739" t="s">
        <v>101</v>
      </c>
      <c r="B739" t="s">
        <v>780</v>
      </c>
      <c r="C739" t="s">
        <v>781</v>
      </c>
      <c r="D739" t="s">
        <v>284</v>
      </c>
      <c r="E739" t="s">
        <v>267</v>
      </c>
      <c r="H739" t="s">
        <v>101</v>
      </c>
    </row>
    <row r="740" spans="1:8">
      <c r="A740" t="s">
        <v>801</v>
      </c>
      <c r="B740" t="s">
        <v>2823</v>
      </c>
      <c r="C740" t="s">
        <v>803</v>
      </c>
      <c r="D740" t="s">
        <v>2824</v>
      </c>
      <c r="E740" t="s">
        <v>267</v>
      </c>
      <c r="H740" t="s">
        <v>101</v>
      </c>
    </row>
    <row r="741" spans="1:8">
      <c r="A741" t="s">
        <v>2790</v>
      </c>
      <c r="B741" t="s">
        <v>2791</v>
      </c>
      <c r="C741" t="s">
        <v>2792</v>
      </c>
      <c r="D741" t="s">
        <v>2791</v>
      </c>
      <c r="E741" t="s">
        <v>267</v>
      </c>
      <c r="H741" t="s">
        <v>101</v>
      </c>
    </row>
    <row r="742" spans="1:8">
      <c r="A742" t="s">
        <v>1763</v>
      </c>
      <c r="B742" t="s">
        <v>1764</v>
      </c>
      <c r="C742" t="s">
        <v>1765</v>
      </c>
      <c r="D742" t="s">
        <v>1766</v>
      </c>
      <c r="E742" t="s">
        <v>162</v>
      </c>
      <c r="H742" t="s">
        <v>1759</v>
      </c>
    </row>
    <row r="743" spans="1:8">
      <c r="A743" t="s">
        <v>1759</v>
      </c>
      <c r="B743" t="s">
        <v>238</v>
      </c>
      <c r="C743" t="s">
        <v>1768</v>
      </c>
      <c r="D743" t="s">
        <v>240</v>
      </c>
      <c r="E743" t="s">
        <v>162</v>
      </c>
      <c r="H743" t="s">
        <v>1759</v>
      </c>
    </row>
    <row r="744" spans="1:8">
      <c r="A744" t="s">
        <v>1760</v>
      </c>
      <c r="B744" t="s">
        <v>1761</v>
      </c>
      <c r="C744" t="s">
        <v>1762</v>
      </c>
      <c r="D744" t="s">
        <v>301</v>
      </c>
      <c r="E744" t="s">
        <v>267</v>
      </c>
      <c r="H744" t="s">
        <v>1759</v>
      </c>
    </row>
    <row r="745" spans="1:8">
      <c r="A745" t="s">
        <v>1759</v>
      </c>
      <c r="B745" t="s">
        <v>1767</v>
      </c>
      <c r="C745" t="s">
        <v>1768</v>
      </c>
      <c r="D745" t="s">
        <v>1769</v>
      </c>
      <c r="E745" t="s">
        <v>267</v>
      </c>
      <c r="H745" t="s">
        <v>1759</v>
      </c>
    </row>
    <row r="746" spans="1:8">
      <c r="A746" t="s">
        <v>3141</v>
      </c>
      <c r="B746" t="s">
        <v>3142</v>
      </c>
      <c r="C746" t="s">
        <v>3078</v>
      </c>
      <c r="D746" t="s">
        <v>206</v>
      </c>
      <c r="E746" t="s">
        <v>162</v>
      </c>
      <c r="H746" t="s">
        <v>3140</v>
      </c>
    </row>
    <row r="747" spans="1:8">
      <c r="A747" t="s">
        <v>2206</v>
      </c>
      <c r="B747" t="s">
        <v>3143</v>
      </c>
      <c r="C747" t="s">
        <v>2208</v>
      </c>
      <c r="D747" t="s">
        <v>1485</v>
      </c>
      <c r="E747" t="s">
        <v>162</v>
      </c>
      <c r="H747" t="s">
        <v>3140</v>
      </c>
    </row>
    <row r="748" spans="1:8">
      <c r="A748" t="s">
        <v>3140</v>
      </c>
      <c r="B748" t="s">
        <v>3144</v>
      </c>
      <c r="C748" t="s">
        <v>3145</v>
      </c>
      <c r="D748" t="s">
        <v>3146</v>
      </c>
      <c r="E748" t="s">
        <v>162</v>
      </c>
      <c r="H748" t="s">
        <v>3140</v>
      </c>
    </row>
    <row r="749" spans="1:8">
      <c r="A749" t="s">
        <v>3147</v>
      </c>
      <c r="B749" t="s">
        <v>3148</v>
      </c>
      <c r="C749" t="s">
        <v>3149</v>
      </c>
      <c r="D749" t="s">
        <v>3150</v>
      </c>
      <c r="E749" t="s">
        <v>162</v>
      </c>
      <c r="H749" t="s">
        <v>3140</v>
      </c>
    </row>
    <row r="750" spans="1:8">
      <c r="A750" t="s">
        <v>3151</v>
      </c>
      <c r="B750" t="s">
        <v>3152</v>
      </c>
      <c r="C750" t="s">
        <v>2547</v>
      </c>
      <c r="D750" t="s">
        <v>716</v>
      </c>
      <c r="E750" t="s">
        <v>162</v>
      </c>
      <c r="H750" t="s">
        <v>3140</v>
      </c>
    </row>
    <row r="751" spans="1:8">
      <c r="A751" t="s">
        <v>3153</v>
      </c>
      <c r="B751" t="s">
        <v>164</v>
      </c>
      <c r="C751" t="s">
        <v>3154</v>
      </c>
      <c r="D751" t="s">
        <v>166</v>
      </c>
      <c r="E751" t="s">
        <v>162</v>
      </c>
      <c r="H751" t="s">
        <v>3140</v>
      </c>
    </row>
    <row r="752" spans="1:8">
      <c r="A752" t="s">
        <v>2793</v>
      </c>
      <c r="B752" t="s">
        <v>2794</v>
      </c>
      <c r="C752" t="s">
        <v>2795</v>
      </c>
      <c r="D752" t="s">
        <v>2796</v>
      </c>
      <c r="E752" t="s">
        <v>162</v>
      </c>
      <c r="H752" t="s">
        <v>102</v>
      </c>
    </row>
    <row r="753" spans="1:8">
      <c r="A753" t="s">
        <v>1763</v>
      </c>
      <c r="B753" t="s">
        <v>1764</v>
      </c>
      <c r="C753" t="s">
        <v>1765</v>
      </c>
      <c r="D753" t="s">
        <v>1766</v>
      </c>
      <c r="E753" t="s">
        <v>162</v>
      </c>
      <c r="H753" t="s">
        <v>102</v>
      </c>
    </row>
    <row r="754" spans="1:8">
      <c r="A754" t="s">
        <v>652</v>
      </c>
      <c r="B754" t="s">
        <v>2801</v>
      </c>
      <c r="C754" t="s">
        <v>654</v>
      </c>
      <c r="D754" t="s">
        <v>420</v>
      </c>
      <c r="E754" t="s">
        <v>162</v>
      </c>
      <c r="H754" t="s">
        <v>102</v>
      </c>
    </row>
    <row r="755" spans="1:8">
      <c r="A755" t="s">
        <v>2802</v>
      </c>
      <c r="B755" t="s">
        <v>238</v>
      </c>
      <c r="C755" t="s">
        <v>2803</v>
      </c>
      <c r="D755" t="s">
        <v>240</v>
      </c>
      <c r="E755" t="s">
        <v>162</v>
      </c>
      <c r="H755" t="s">
        <v>102</v>
      </c>
    </row>
    <row r="756" spans="1:8">
      <c r="A756" t="s">
        <v>2804</v>
      </c>
      <c r="B756" t="s">
        <v>2805</v>
      </c>
      <c r="C756" t="s">
        <v>2806</v>
      </c>
      <c r="E756" t="s">
        <v>162</v>
      </c>
      <c r="H756" t="s">
        <v>102</v>
      </c>
    </row>
    <row r="757" spans="1:8">
      <c r="A757" t="s">
        <v>1759</v>
      </c>
      <c r="B757" t="s">
        <v>238</v>
      </c>
      <c r="C757" t="s">
        <v>1768</v>
      </c>
      <c r="D757" t="s">
        <v>240</v>
      </c>
      <c r="E757" t="s">
        <v>162</v>
      </c>
      <c r="H757" t="s">
        <v>102</v>
      </c>
    </row>
    <row r="758" spans="1:8">
      <c r="A758" t="s">
        <v>2426</v>
      </c>
      <c r="B758" t="s">
        <v>2427</v>
      </c>
      <c r="C758" t="s">
        <v>2428</v>
      </c>
      <c r="D758" t="s">
        <v>2429</v>
      </c>
      <c r="E758" t="s">
        <v>267</v>
      </c>
      <c r="H758" t="s">
        <v>102</v>
      </c>
    </row>
    <row r="759" spans="1:8">
      <c r="A759" t="s">
        <v>2797</v>
      </c>
      <c r="B759" t="s">
        <v>720</v>
      </c>
      <c r="C759" t="s">
        <v>2798</v>
      </c>
      <c r="D759" t="s">
        <v>720</v>
      </c>
      <c r="E759" t="s">
        <v>267</v>
      </c>
      <c r="H759" t="s">
        <v>102</v>
      </c>
    </row>
    <row r="760" spans="1:8">
      <c r="A760" t="s">
        <v>2799</v>
      </c>
      <c r="B760" t="s">
        <v>720</v>
      </c>
      <c r="C760" t="s">
        <v>2800</v>
      </c>
      <c r="D760" t="s">
        <v>720</v>
      </c>
      <c r="E760" t="s">
        <v>267</v>
      </c>
      <c r="H760" t="s">
        <v>102</v>
      </c>
    </row>
    <row r="761" spans="1:8">
      <c r="A761" t="s">
        <v>536</v>
      </c>
      <c r="B761" t="s">
        <v>360</v>
      </c>
      <c r="C761" t="s">
        <v>537</v>
      </c>
      <c r="D761" t="s">
        <v>362</v>
      </c>
      <c r="E761" t="s">
        <v>267</v>
      </c>
      <c r="H761" t="s">
        <v>102</v>
      </c>
    </row>
    <row r="762" spans="1:8">
      <c r="A762" t="s">
        <v>102</v>
      </c>
      <c r="B762" t="s">
        <v>2807</v>
      </c>
      <c r="C762" t="s">
        <v>1548</v>
      </c>
      <c r="D762" t="s">
        <v>2808</v>
      </c>
      <c r="E762" t="s">
        <v>267</v>
      </c>
      <c r="H762" t="s">
        <v>102</v>
      </c>
    </row>
    <row r="763" spans="1:8">
      <c r="A763" t="s">
        <v>2520</v>
      </c>
      <c r="B763" t="s">
        <v>2005</v>
      </c>
      <c r="C763" t="s">
        <v>2521</v>
      </c>
      <c r="D763" t="s">
        <v>2005</v>
      </c>
      <c r="E763" t="s">
        <v>267</v>
      </c>
      <c r="H763" t="s">
        <v>102</v>
      </c>
    </row>
    <row r="764" spans="1:8">
      <c r="A764" t="s">
        <v>2809</v>
      </c>
      <c r="B764" t="s">
        <v>1411</v>
      </c>
      <c r="C764" t="s">
        <v>2810</v>
      </c>
      <c r="D764" t="s">
        <v>1411</v>
      </c>
      <c r="E764" t="s">
        <v>267</v>
      </c>
      <c r="H764" t="s">
        <v>102</v>
      </c>
    </row>
    <row r="765" spans="1:8">
      <c r="A765" t="s">
        <v>2040</v>
      </c>
      <c r="B765" t="s">
        <v>2592</v>
      </c>
      <c r="C765" t="s">
        <v>2042</v>
      </c>
      <c r="D765" t="s">
        <v>892</v>
      </c>
      <c r="E765" t="s">
        <v>162</v>
      </c>
      <c r="H765" t="s">
        <v>114</v>
      </c>
    </row>
    <row r="766" spans="1:8">
      <c r="A766" t="s">
        <v>114</v>
      </c>
      <c r="B766" t="s">
        <v>3061</v>
      </c>
      <c r="C766" t="s">
        <v>2574</v>
      </c>
      <c r="D766" t="s">
        <v>3062</v>
      </c>
      <c r="E766" t="s">
        <v>162</v>
      </c>
      <c r="H766" t="s">
        <v>114</v>
      </c>
    </row>
    <row r="767" spans="1:8">
      <c r="A767" t="s">
        <v>522</v>
      </c>
      <c r="B767" t="s">
        <v>1149</v>
      </c>
      <c r="C767" t="s">
        <v>523</v>
      </c>
      <c r="D767" t="s">
        <v>701</v>
      </c>
      <c r="E767" t="s">
        <v>267</v>
      </c>
      <c r="H767" t="s">
        <v>522</v>
      </c>
    </row>
    <row r="768" spans="1:8">
      <c r="A768" t="s">
        <v>522</v>
      </c>
      <c r="B768" t="s">
        <v>605</v>
      </c>
      <c r="C768" t="s">
        <v>523</v>
      </c>
      <c r="D768" t="s">
        <v>420</v>
      </c>
      <c r="E768" t="s">
        <v>267</v>
      </c>
      <c r="H768" t="s">
        <v>522</v>
      </c>
    </row>
    <row r="769" spans="1:8">
      <c r="A769" t="s">
        <v>1770</v>
      </c>
      <c r="B769" t="s">
        <v>1771</v>
      </c>
      <c r="C769" t="s">
        <v>1772</v>
      </c>
      <c r="D769" t="s">
        <v>1773</v>
      </c>
      <c r="E769" t="s">
        <v>162</v>
      </c>
      <c r="H769" t="s">
        <v>77</v>
      </c>
    </row>
    <row r="770" spans="1:8">
      <c r="A770" t="s">
        <v>1774</v>
      </c>
      <c r="B770" t="s">
        <v>434</v>
      </c>
      <c r="C770" t="s">
        <v>1775</v>
      </c>
      <c r="D770" t="s">
        <v>563</v>
      </c>
      <c r="E770" t="s">
        <v>162</v>
      </c>
      <c r="H770" t="s">
        <v>77</v>
      </c>
    </row>
    <row r="771" spans="1:8">
      <c r="A771" t="s">
        <v>1777</v>
      </c>
      <c r="B771" t="s">
        <v>1778</v>
      </c>
      <c r="C771" t="s">
        <v>1779</v>
      </c>
      <c r="D771" t="s">
        <v>1780</v>
      </c>
      <c r="E771" t="s">
        <v>162</v>
      </c>
      <c r="H771" t="s">
        <v>77</v>
      </c>
    </row>
    <row r="772" spans="1:8">
      <c r="A772" t="s">
        <v>1781</v>
      </c>
      <c r="B772" t="s">
        <v>1782</v>
      </c>
      <c r="C772" t="s">
        <v>1783</v>
      </c>
      <c r="D772" t="s">
        <v>432</v>
      </c>
      <c r="E772" t="s">
        <v>162</v>
      </c>
      <c r="H772" t="s">
        <v>77</v>
      </c>
    </row>
    <row r="773" spans="1:8">
      <c r="A773" t="s">
        <v>1787</v>
      </c>
      <c r="B773" t="s">
        <v>364</v>
      </c>
      <c r="C773" t="s">
        <v>1788</v>
      </c>
      <c r="D773" t="s">
        <v>366</v>
      </c>
      <c r="E773" t="s">
        <v>162</v>
      </c>
      <c r="H773" t="s">
        <v>77</v>
      </c>
    </row>
    <row r="774" spans="1:8">
      <c r="A774" t="s">
        <v>1789</v>
      </c>
      <c r="B774" t="s">
        <v>1790</v>
      </c>
      <c r="C774" t="s">
        <v>1791</v>
      </c>
      <c r="D774" t="s">
        <v>1792</v>
      </c>
      <c r="E774" t="s">
        <v>162</v>
      </c>
      <c r="H774" t="s">
        <v>77</v>
      </c>
    </row>
    <row r="775" spans="1:8">
      <c r="A775" t="s">
        <v>1794</v>
      </c>
      <c r="B775" t="s">
        <v>1795</v>
      </c>
      <c r="C775" t="s">
        <v>1796</v>
      </c>
      <c r="D775" t="s">
        <v>1797</v>
      </c>
      <c r="E775" t="s">
        <v>162</v>
      </c>
      <c r="H775" t="s">
        <v>77</v>
      </c>
    </row>
    <row r="776" spans="1:8">
      <c r="A776" t="s">
        <v>1802</v>
      </c>
      <c r="B776" t="s">
        <v>1803</v>
      </c>
      <c r="C776" t="s">
        <v>1804</v>
      </c>
      <c r="D776" t="s">
        <v>1805</v>
      </c>
      <c r="E776" t="s">
        <v>162</v>
      </c>
      <c r="H776" t="s">
        <v>77</v>
      </c>
    </row>
    <row r="777" spans="1:8">
      <c r="A777" t="s">
        <v>1813</v>
      </c>
      <c r="B777" t="s">
        <v>1814</v>
      </c>
      <c r="C777" t="s">
        <v>1815</v>
      </c>
      <c r="D777" t="s">
        <v>1816</v>
      </c>
      <c r="E777" t="s">
        <v>162</v>
      </c>
      <c r="H777" t="s">
        <v>77</v>
      </c>
    </row>
    <row r="778" spans="1:8">
      <c r="A778" t="s">
        <v>1819</v>
      </c>
      <c r="B778" t="s">
        <v>1820</v>
      </c>
      <c r="C778" t="s">
        <v>1821</v>
      </c>
      <c r="D778" t="s">
        <v>1544</v>
      </c>
      <c r="E778" t="s">
        <v>162</v>
      </c>
      <c r="H778" t="s">
        <v>77</v>
      </c>
    </row>
    <row r="779" spans="1:8">
      <c r="A779" t="s">
        <v>621</v>
      </c>
      <c r="B779" t="s">
        <v>1823</v>
      </c>
      <c r="C779" t="s">
        <v>623</v>
      </c>
      <c r="D779" t="s">
        <v>1220</v>
      </c>
      <c r="E779" t="s">
        <v>162</v>
      </c>
      <c r="H779" t="s">
        <v>77</v>
      </c>
    </row>
    <row r="780" spans="1:8">
      <c r="A780" t="s">
        <v>1824</v>
      </c>
      <c r="B780" t="s">
        <v>1825</v>
      </c>
      <c r="C780" t="s">
        <v>1826</v>
      </c>
      <c r="D780" t="s">
        <v>1827</v>
      </c>
      <c r="E780" t="s">
        <v>162</v>
      </c>
      <c r="H780" t="s">
        <v>77</v>
      </c>
    </row>
    <row r="781" spans="1:8">
      <c r="A781" t="s">
        <v>1830</v>
      </c>
      <c r="B781" t="s">
        <v>1831</v>
      </c>
      <c r="C781" t="s">
        <v>1832</v>
      </c>
      <c r="D781" t="s">
        <v>1833</v>
      </c>
      <c r="E781" t="s">
        <v>162</v>
      </c>
      <c r="H781" t="s">
        <v>77</v>
      </c>
    </row>
    <row r="782" spans="1:8">
      <c r="A782" t="s">
        <v>1834</v>
      </c>
      <c r="B782" t="s">
        <v>1835</v>
      </c>
      <c r="C782" t="s">
        <v>1836</v>
      </c>
      <c r="D782" t="s">
        <v>1041</v>
      </c>
      <c r="E782" t="s">
        <v>162</v>
      </c>
      <c r="H782" t="s">
        <v>77</v>
      </c>
    </row>
    <row r="783" spans="1:8">
      <c r="A783" t="s">
        <v>207</v>
      </c>
      <c r="B783" t="s">
        <v>1843</v>
      </c>
      <c r="C783" t="s">
        <v>209</v>
      </c>
      <c r="D783" t="s">
        <v>1844</v>
      </c>
      <c r="E783" t="s">
        <v>162</v>
      </c>
      <c r="H783" t="s">
        <v>77</v>
      </c>
    </row>
    <row r="784" spans="1:8">
      <c r="A784" t="s">
        <v>1848</v>
      </c>
      <c r="B784" t="s">
        <v>1849</v>
      </c>
      <c r="C784" t="s">
        <v>1850</v>
      </c>
      <c r="D784" t="s">
        <v>1851</v>
      </c>
      <c r="E784" t="s">
        <v>162</v>
      </c>
      <c r="H784" t="s">
        <v>77</v>
      </c>
    </row>
    <row r="785" spans="1:8">
      <c r="A785" t="s">
        <v>1852</v>
      </c>
      <c r="B785" t="s">
        <v>1853</v>
      </c>
      <c r="C785" t="s">
        <v>1854</v>
      </c>
      <c r="D785" t="s">
        <v>1855</v>
      </c>
      <c r="E785" t="s">
        <v>162</v>
      </c>
      <c r="H785" t="s">
        <v>77</v>
      </c>
    </row>
    <row r="786" spans="1:8">
      <c r="A786" t="s">
        <v>1856</v>
      </c>
      <c r="B786" t="s">
        <v>1857</v>
      </c>
      <c r="C786" t="s">
        <v>1858</v>
      </c>
      <c r="D786" t="s">
        <v>3177</v>
      </c>
      <c r="E786" t="s">
        <v>162</v>
      </c>
      <c r="H786" t="s">
        <v>77</v>
      </c>
    </row>
    <row r="787" spans="1:8">
      <c r="A787" t="s">
        <v>1865</v>
      </c>
      <c r="B787" t="s">
        <v>1866</v>
      </c>
      <c r="C787" t="s">
        <v>1867</v>
      </c>
      <c r="D787" t="s">
        <v>1351</v>
      </c>
      <c r="E787" t="s">
        <v>162</v>
      </c>
      <c r="H787" t="s">
        <v>77</v>
      </c>
    </row>
    <row r="788" spans="1:8">
      <c r="A788" t="s">
        <v>1874</v>
      </c>
      <c r="B788" t="s">
        <v>1875</v>
      </c>
      <c r="C788" t="s">
        <v>1876</v>
      </c>
      <c r="D788" t="s">
        <v>1877</v>
      </c>
      <c r="E788" t="s">
        <v>162</v>
      </c>
      <c r="H788" t="s">
        <v>77</v>
      </c>
    </row>
    <row r="789" spans="1:8">
      <c r="A789" t="s">
        <v>980</v>
      </c>
      <c r="B789" t="s">
        <v>1882</v>
      </c>
      <c r="C789" t="s">
        <v>982</v>
      </c>
      <c r="D789" t="s">
        <v>1883</v>
      </c>
      <c r="E789" t="s">
        <v>162</v>
      </c>
      <c r="H789" t="s">
        <v>77</v>
      </c>
    </row>
    <row r="790" spans="1:8">
      <c r="A790" t="s">
        <v>1473</v>
      </c>
      <c r="B790" t="s">
        <v>1884</v>
      </c>
      <c r="C790" t="s">
        <v>1475</v>
      </c>
      <c r="D790" t="s">
        <v>1885</v>
      </c>
      <c r="E790" t="s">
        <v>162</v>
      </c>
      <c r="H790" t="s">
        <v>77</v>
      </c>
    </row>
    <row r="791" spans="1:8">
      <c r="A791" t="s">
        <v>1074</v>
      </c>
      <c r="B791" t="s">
        <v>1889</v>
      </c>
      <c r="C791" t="s">
        <v>1890</v>
      </c>
      <c r="D791" t="s">
        <v>1891</v>
      </c>
      <c r="E791" t="s">
        <v>162</v>
      </c>
      <c r="H791" t="s">
        <v>77</v>
      </c>
    </row>
    <row r="792" spans="1:8">
      <c r="A792" t="s">
        <v>1892</v>
      </c>
      <c r="B792" t="s">
        <v>1893</v>
      </c>
      <c r="C792" t="s">
        <v>1894</v>
      </c>
      <c r="D792" t="s">
        <v>307</v>
      </c>
      <c r="E792" t="s">
        <v>162</v>
      </c>
      <c r="H792" t="s">
        <v>77</v>
      </c>
    </row>
    <row r="793" spans="1:8">
      <c r="A793" t="s">
        <v>467</v>
      </c>
      <c r="B793" t="s">
        <v>1895</v>
      </c>
      <c r="C793" t="s">
        <v>469</v>
      </c>
      <c r="D793" t="s">
        <v>1896</v>
      </c>
      <c r="E793" t="s">
        <v>162</v>
      </c>
      <c r="H793" t="s">
        <v>77</v>
      </c>
    </row>
    <row r="794" spans="1:8">
      <c r="A794" t="s">
        <v>1901</v>
      </c>
      <c r="B794" t="s">
        <v>1902</v>
      </c>
      <c r="C794" t="s">
        <v>1903</v>
      </c>
      <c r="D794" t="s">
        <v>1904</v>
      </c>
      <c r="E794" t="s">
        <v>162</v>
      </c>
      <c r="H794" t="s">
        <v>77</v>
      </c>
    </row>
    <row r="795" spans="1:8">
      <c r="A795" t="s">
        <v>1088</v>
      </c>
      <c r="B795" t="s">
        <v>1908</v>
      </c>
      <c r="C795" t="s">
        <v>1090</v>
      </c>
      <c r="D795" t="s">
        <v>957</v>
      </c>
      <c r="E795" t="s">
        <v>162</v>
      </c>
      <c r="H795" t="s">
        <v>77</v>
      </c>
    </row>
    <row r="796" spans="1:8">
      <c r="A796" t="s">
        <v>483</v>
      </c>
      <c r="B796" t="s">
        <v>1909</v>
      </c>
      <c r="C796" t="s">
        <v>485</v>
      </c>
      <c r="E796" t="s">
        <v>162</v>
      </c>
      <c r="H796" t="s">
        <v>77</v>
      </c>
    </row>
    <row r="797" spans="1:8">
      <c r="A797" t="s">
        <v>483</v>
      </c>
      <c r="B797" t="s">
        <v>755</v>
      </c>
      <c r="C797" t="s">
        <v>485</v>
      </c>
      <c r="D797" t="s">
        <v>756</v>
      </c>
      <c r="E797" t="s">
        <v>162</v>
      </c>
      <c r="H797" t="s">
        <v>77</v>
      </c>
    </row>
    <row r="798" spans="1:8">
      <c r="A798" t="s">
        <v>1535</v>
      </c>
      <c r="B798" t="s">
        <v>1910</v>
      </c>
      <c r="C798" t="s">
        <v>1536</v>
      </c>
      <c r="D798" t="s">
        <v>1911</v>
      </c>
      <c r="E798" t="s">
        <v>162</v>
      </c>
      <c r="H798" t="s">
        <v>77</v>
      </c>
    </row>
    <row r="799" spans="1:8">
      <c r="A799" t="s">
        <v>908</v>
      </c>
      <c r="B799" t="s">
        <v>1912</v>
      </c>
      <c r="C799" t="s">
        <v>910</v>
      </c>
      <c r="D799" t="s">
        <v>1913</v>
      </c>
      <c r="E799" t="s">
        <v>162</v>
      </c>
      <c r="H799" t="s">
        <v>77</v>
      </c>
    </row>
    <row r="800" spans="1:8">
      <c r="A800" t="s">
        <v>1922</v>
      </c>
      <c r="B800" t="s">
        <v>1923</v>
      </c>
      <c r="C800" t="s">
        <v>1924</v>
      </c>
      <c r="D800" t="s">
        <v>1925</v>
      </c>
      <c r="E800" t="s">
        <v>162</v>
      </c>
      <c r="H800" t="s">
        <v>77</v>
      </c>
    </row>
    <row r="801" spans="1:8">
      <c r="A801" t="s">
        <v>1928</v>
      </c>
      <c r="B801" t="s">
        <v>1929</v>
      </c>
      <c r="C801" t="s">
        <v>1930</v>
      </c>
      <c r="D801" t="s">
        <v>1931</v>
      </c>
      <c r="E801" t="s">
        <v>162</v>
      </c>
      <c r="H801" t="s">
        <v>77</v>
      </c>
    </row>
    <row r="802" spans="1:8">
      <c r="A802" t="s">
        <v>1932</v>
      </c>
      <c r="B802" t="s">
        <v>1933</v>
      </c>
      <c r="C802" t="s">
        <v>1934</v>
      </c>
      <c r="D802" t="s">
        <v>1079</v>
      </c>
      <c r="E802" t="s">
        <v>162</v>
      </c>
      <c r="H802" t="s">
        <v>77</v>
      </c>
    </row>
    <row r="803" spans="1:8">
      <c r="A803" t="s">
        <v>952</v>
      </c>
      <c r="B803" t="s">
        <v>1935</v>
      </c>
      <c r="C803" t="s">
        <v>954</v>
      </c>
      <c r="D803" t="s">
        <v>478</v>
      </c>
      <c r="E803" t="s">
        <v>162</v>
      </c>
      <c r="H803" t="s">
        <v>77</v>
      </c>
    </row>
    <row r="804" spans="1:8">
      <c r="A804" t="s">
        <v>353</v>
      </c>
      <c r="B804" t="s">
        <v>1938</v>
      </c>
      <c r="C804" t="s">
        <v>355</v>
      </c>
      <c r="D804" t="s">
        <v>1063</v>
      </c>
      <c r="E804" t="s">
        <v>162</v>
      </c>
      <c r="H804" t="s">
        <v>77</v>
      </c>
    </row>
    <row r="805" spans="1:8">
      <c r="A805" t="s">
        <v>1941</v>
      </c>
      <c r="B805" t="s">
        <v>1516</v>
      </c>
      <c r="C805" t="s">
        <v>1292</v>
      </c>
      <c r="D805" t="s">
        <v>1518</v>
      </c>
      <c r="E805" t="s">
        <v>162</v>
      </c>
      <c r="H805" t="s">
        <v>77</v>
      </c>
    </row>
    <row r="806" spans="1:8">
      <c r="A806" t="s">
        <v>560</v>
      </c>
      <c r="B806" t="s">
        <v>607</v>
      </c>
      <c r="C806" t="s">
        <v>562</v>
      </c>
      <c r="D806" t="s">
        <v>307</v>
      </c>
      <c r="E806" t="s">
        <v>267</v>
      </c>
      <c r="H806" t="s">
        <v>77</v>
      </c>
    </row>
    <row r="807" spans="1:8">
      <c r="A807" t="s">
        <v>167</v>
      </c>
      <c r="B807" t="s">
        <v>1776</v>
      </c>
      <c r="C807" t="s">
        <v>169</v>
      </c>
      <c r="D807" t="s">
        <v>1114</v>
      </c>
      <c r="E807" t="s">
        <v>267</v>
      </c>
      <c r="H807" t="s">
        <v>77</v>
      </c>
    </row>
    <row r="808" spans="1:8">
      <c r="A808" t="s">
        <v>413</v>
      </c>
      <c r="B808" t="s">
        <v>347</v>
      </c>
      <c r="C808" t="s">
        <v>415</v>
      </c>
      <c r="D808" t="s">
        <v>347</v>
      </c>
      <c r="E808" t="s">
        <v>267</v>
      </c>
      <c r="H808" t="s">
        <v>77</v>
      </c>
    </row>
    <row r="809" spans="1:8">
      <c r="A809" t="s">
        <v>1784</v>
      </c>
      <c r="B809" t="s">
        <v>1785</v>
      </c>
      <c r="C809" t="s">
        <v>1786</v>
      </c>
      <c r="D809" t="s">
        <v>1571</v>
      </c>
      <c r="E809" t="s">
        <v>267</v>
      </c>
      <c r="H809" t="s">
        <v>77</v>
      </c>
    </row>
    <row r="810" spans="1:8">
      <c r="A810" t="s">
        <v>417</v>
      </c>
      <c r="B810" t="s">
        <v>1793</v>
      </c>
      <c r="C810" t="s">
        <v>419</v>
      </c>
      <c r="D810" t="s">
        <v>323</v>
      </c>
      <c r="E810" t="s">
        <v>267</v>
      </c>
      <c r="H810" t="s">
        <v>77</v>
      </c>
    </row>
    <row r="811" spans="1:8">
      <c r="A811" t="s">
        <v>1798</v>
      </c>
      <c r="B811" t="s">
        <v>1799</v>
      </c>
      <c r="C811" t="s">
        <v>1800</v>
      </c>
      <c r="D811" t="s">
        <v>1801</v>
      </c>
      <c r="E811" t="s">
        <v>267</v>
      </c>
      <c r="H811" t="s">
        <v>77</v>
      </c>
    </row>
    <row r="812" spans="1:8">
      <c r="A812" t="s">
        <v>1806</v>
      </c>
      <c r="B812" t="s">
        <v>1807</v>
      </c>
      <c r="C812" t="s">
        <v>1649</v>
      </c>
      <c r="D812" t="s">
        <v>507</v>
      </c>
      <c r="E812" t="s">
        <v>267</v>
      </c>
      <c r="H812" t="s">
        <v>77</v>
      </c>
    </row>
    <row r="813" spans="1:8">
      <c r="A813" t="s">
        <v>1808</v>
      </c>
      <c r="B813" t="s">
        <v>1809</v>
      </c>
      <c r="C813" t="s">
        <v>1810</v>
      </c>
      <c r="D813" t="s">
        <v>1209</v>
      </c>
      <c r="E813" t="s">
        <v>267</v>
      </c>
      <c r="H813" t="s">
        <v>77</v>
      </c>
    </row>
    <row r="814" spans="1:8">
      <c r="A814" t="s">
        <v>1046</v>
      </c>
      <c r="B814" t="s">
        <v>1811</v>
      </c>
      <c r="C814" t="s">
        <v>1048</v>
      </c>
      <c r="D814" t="s">
        <v>1812</v>
      </c>
      <c r="E814" t="s">
        <v>267</v>
      </c>
      <c r="H814" t="s">
        <v>77</v>
      </c>
    </row>
    <row r="815" spans="1:8">
      <c r="A815" t="s">
        <v>1817</v>
      </c>
      <c r="B815" t="s">
        <v>551</v>
      </c>
      <c r="C815" t="s">
        <v>1818</v>
      </c>
      <c r="D815" t="s">
        <v>551</v>
      </c>
      <c r="E815" t="s">
        <v>267</v>
      </c>
      <c r="H815" t="s">
        <v>77</v>
      </c>
    </row>
    <row r="816" spans="1:8">
      <c r="A816" t="s">
        <v>1817</v>
      </c>
      <c r="B816" t="s">
        <v>1552</v>
      </c>
      <c r="C816" t="s">
        <v>1818</v>
      </c>
      <c r="D816" t="s">
        <v>1552</v>
      </c>
      <c r="E816" t="s">
        <v>267</v>
      </c>
      <c r="H816" t="s">
        <v>77</v>
      </c>
    </row>
    <row r="817" spans="1:8">
      <c r="A817" t="s">
        <v>791</v>
      </c>
      <c r="B817" t="s">
        <v>1822</v>
      </c>
      <c r="C817" t="s">
        <v>793</v>
      </c>
      <c r="D817" t="s">
        <v>1663</v>
      </c>
      <c r="E817" t="s">
        <v>267</v>
      </c>
      <c r="H817" t="s">
        <v>77</v>
      </c>
    </row>
    <row r="818" spans="1:8">
      <c r="A818" t="s">
        <v>1828</v>
      </c>
      <c r="B818" t="s">
        <v>1312</v>
      </c>
      <c r="C818" t="s">
        <v>1829</v>
      </c>
      <c r="D818" t="s">
        <v>1312</v>
      </c>
      <c r="E818" t="s">
        <v>267</v>
      </c>
      <c r="H818" t="s">
        <v>77</v>
      </c>
    </row>
    <row r="819" spans="1:8">
      <c r="A819" t="s">
        <v>1837</v>
      </c>
      <c r="B819" t="s">
        <v>1116</v>
      </c>
      <c r="C819" t="s">
        <v>1838</v>
      </c>
      <c r="D819" t="s">
        <v>1117</v>
      </c>
      <c r="E819" t="s">
        <v>267</v>
      </c>
      <c r="H819" t="s">
        <v>77</v>
      </c>
    </row>
    <row r="820" spans="1:8">
      <c r="A820" t="s">
        <v>1839</v>
      </c>
      <c r="B820" t="s">
        <v>1840</v>
      </c>
      <c r="C820" t="s">
        <v>1841</v>
      </c>
      <c r="D820" t="s">
        <v>1842</v>
      </c>
      <c r="E820" t="s">
        <v>267</v>
      </c>
      <c r="H820" t="s">
        <v>77</v>
      </c>
    </row>
    <row r="821" spans="1:8">
      <c r="A821" t="s">
        <v>207</v>
      </c>
      <c r="B821" t="s">
        <v>1845</v>
      </c>
      <c r="C821" t="s">
        <v>209</v>
      </c>
      <c r="D821" t="s">
        <v>478</v>
      </c>
      <c r="E821" t="s">
        <v>267</v>
      </c>
      <c r="H821" t="s">
        <v>77</v>
      </c>
    </row>
    <row r="822" spans="1:8">
      <c r="A822" t="s">
        <v>1186</v>
      </c>
      <c r="B822" t="s">
        <v>1846</v>
      </c>
      <c r="C822" t="s">
        <v>1188</v>
      </c>
      <c r="D822" t="s">
        <v>1847</v>
      </c>
      <c r="E822" t="s">
        <v>267</v>
      </c>
      <c r="H822" t="s">
        <v>77</v>
      </c>
    </row>
    <row r="823" spans="1:8">
      <c r="A823" t="s">
        <v>1859</v>
      </c>
      <c r="B823" t="s">
        <v>1860</v>
      </c>
      <c r="C823" t="s">
        <v>1861</v>
      </c>
      <c r="D823" t="s">
        <v>1209</v>
      </c>
      <c r="E823" t="s">
        <v>267</v>
      </c>
      <c r="H823" t="s">
        <v>77</v>
      </c>
    </row>
    <row r="824" spans="1:8">
      <c r="A824" t="s">
        <v>1862</v>
      </c>
      <c r="B824" t="s">
        <v>1679</v>
      </c>
      <c r="C824" t="s">
        <v>1863</v>
      </c>
      <c r="D824" t="s">
        <v>1864</v>
      </c>
      <c r="E824" t="s">
        <v>267</v>
      </c>
      <c r="H824" t="s">
        <v>77</v>
      </c>
    </row>
    <row r="825" spans="1:8">
      <c r="A825" t="s">
        <v>1194</v>
      </c>
      <c r="B825" t="s">
        <v>1868</v>
      </c>
      <c r="C825" t="s">
        <v>1196</v>
      </c>
      <c r="D825" t="s">
        <v>1869</v>
      </c>
      <c r="E825" t="s">
        <v>267</v>
      </c>
      <c r="H825" t="s">
        <v>77</v>
      </c>
    </row>
    <row r="826" spans="1:8">
      <c r="A826" t="s">
        <v>1870</v>
      </c>
      <c r="B826" t="s">
        <v>1871</v>
      </c>
      <c r="C826" t="s">
        <v>1872</v>
      </c>
      <c r="D826" t="s">
        <v>1873</v>
      </c>
      <c r="E826" t="s">
        <v>267</v>
      </c>
      <c r="H826" t="s">
        <v>77</v>
      </c>
    </row>
    <row r="827" spans="1:8">
      <c r="A827" t="s">
        <v>1064</v>
      </c>
      <c r="B827" t="s">
        <v>1365</v>
      </c>
      <c r="C827" t="s">
        <v>1066</v>
      </c>
      <c r="D827" t="s">
        <v>1366</v>
      </c>
      <c r="E827" t="s">
        <v>267</v>
      </c>
      <c r="H827" t="s">
        <v>77</v>
      </c>
    </row>
    <row r="828" spans="1:8">
      <c r="A828" t="s">
        <v>1878</v>
      </c>
      <c r="B828" t="s">
        <v>1879</v>
      </c>
      <c r="C828" t="s">
        <v>1880</v>
      </c>
      <c r="D828" t="s">
        <v>1881</v>
      </c>
      <c r="E828" t="s">
        <v>267</v>
      </c>
      <c r="H828" t="s">
        <v>77</v>
      </c>
    </row>
    <row r="829" spans="1:8">
      <c r="A829" t="s">
        <v>1886</v>
      </c>
      <c r="B829" t="s">
        <v>1887</v>
      </c>
      <c r="C829" t="s">
        <v>1888</v>
      </c>
      <c r="D829" t="s">
        <v>1887</v>
      </c>
      <c r="E829" t="s">
        <v>267</v>
      </c>
      <c r="H829" t="s">
        <v>77</v>
      </c>
    </row>
    <row r="830" spans="1:8">
      <c r="A830" t="s">
        <v>889</v>
      </c>
      <c r="B830" t="s">
        <v>1905</v>
      </c>
      <c r="C830" t="s">
        <v>891</v>
      </c>
      <c r="D830" t="s">
        <v>1905</v>
      </c>
      <c r="E830" t="s">
        <v>267</v>
      </c>
      <c r="H830" t="s">
        <v>77</v>
      </c>
    </row>
    <row r="831" spans="1:8">
      <c r="A831" t="s">
        <v>1235</v>
      </c>
      <c r="B831" t="s">
        <v>1906</v>
      </c>
      <c r="C831" t="s">
        <v>1237</v>
      </c>
      <c r="D831" t="s">
        <v>1907</v>
      </c>
      <c r="E831" t="s">
        <v>267</v>
      </c>
      <c r="H831" t="s">
        <v>77</v>
      </c>
    </row>
    <row r="832" spans="1:8">
      <c r="A832" t="s">
        <v>336</v>
      </c>
      <c r="B832" t="s">
        <v>780</v>
      </c>
      <c r="C832" t="s">
        <v>338</v>
      </c>
      <c r="D832" t="s">
        <v>284</v>
      </c>
      <c r="E832" t="s">
        <v>267</v>
      </c>
      <c r="H832" t="s">
        <v>77</v>
      </c>
    </row>
    <row r="833" spans="1:8">
      <c r="A833" t="s">
        <v>1914</v>
      </c>
      <c r="B833" t="s">
        <v>1915</v>
      </c>
      <c r="C833" t="s">
        <v>1916</v>
      </c>
      <c r="D833" t="s">
        <v>1917</v>
      </c>
      <c r="E833" t="s">
        <v>267</v>
      </c>
      <c r="H833" t="s">
        <v>77</v>
      </c>
    </row>
    <row r="834" spans="1:8">
      <c r="A834" t="s">
        <v>1918</v>
      </c>
      <c r="B834" t="s">
        <v>1919</v>
      </c>
      <c r="C834" t="s">
        <v>1920</v>
      </c>
      <c r="D834" t="s">
        <v>1921</v>
      </c>
      <c r="E834" t="s">
        <v>267</v>
      </c>
      <c r="H834" t="s">
        <v>77</v>
      </c>
    </row>
    <row r="835" spans="1:8">
      <c r="A835" t="s">
        <v>1553</v>
      </c>
      <c r="B835" t="s">
        <v>1926</v>
      </c>
      <c r="C835" t="s">
        <v>1555</v>
      </c>
      <c r="D835" t="s">
        <v>1927</v>
      </c>
      <c r="E835" t="s">
        <v>267</v>
      </c>
      <c r="H835" t="s">
        <v>77</v>
      </c>
    </row>
    <row r="836" spans="1:8">
      <c r="A836" t="s">
        <v>350</v>
      </c>
      <c r="B836" t="s">
        <v>1499</v>
      </c>
      <c r="C836" t="s">
        <v>352</v>
      </c>
      <c r="D836" t="s">
        <v>1183</v>
      </c>
      <c r="E836" t="s">
        <v>267</v>
      </c>
      <c r="H836" t="s">
        <v>77</v>
      </c>
    </row>
    <row r="837" spans="1:8">
      <c r="A837" t="s">
        <v>923</v>
      </c>
      <c r="B837" t="s">
        <v>1936</v>
      </c>
      <c r="C837" t="s">
        <v>925</v>
      </c>
      <c r="D837" t="s">
        <v>1345</v>
      </c>
      <c r="E837" t="s">
        <v>267</v>
      </c>
      <c r="H837" t="s">
        <v>77</v>
      </c>
    </row>
    <row r="838" spans="1:8">
      <c r="A838" t="s">
        <v>923</v>
      </c>
      <c r="B838" t="s">
        <v>1937</v>
      </c>
      <c r="C838" t="s">
        <v>925</v>
      </c>
      <c r="D838" t="s">
        <v>1345</v>
      </c>
      <c r="E838" t="s">
        <v>267</v>
      </c>
      <c r="H838" t="s">
        <v>77</v>
      </c>
    </row>
    <row r="839" spans="1:8">
      <c r="A839" t="s">
        <v>1939</v>
      </c>
      <c r="B839" t="s">
        <v>607</v>
      </c>
      <c r="C839" t="s">
        <v>1940</v>
      </c>
      <c r="D839" t="s">
        <v>307</v>
      </c>
      <c r="E839" t="s">
        <v>267</v>
      </c>
      <c r="H839" t="s">
        <v>77</v>
      </c>
    </row>
    <row r="840" spans="1:8">
      <c r="A840" t="s">
        <v>1897</v>
      </c>
      <c r="B840" t="s">
        <v>1898</v>
      </c>
      <c r="C840" t="s">
        <v>1899</v>
      </c>
      <c r="D840" t="s">
        <v>1900</v>
      </c>
      <c r="H840" t="s">
        <v>77</v>
      </c>
    </row>
    <row r="841" spans="1:8">
      <c r="A841" t="s">
        <v>2448</v>
      </c>
      <c r="B841" t="s">
        <v>3056</v>
      </c>
      <c r="C841" t="s">
        <v>2450</v>
      </c>
      <c r="D841" t="s">
        <v>1995</v>
      </c>
      <c r="E841" t="s">
        <v>267</v>
      </c>
      <c r="H841" t="s">
        <v>3055</v>
      </c>
    </row>
    <row r="842" spans="1:8">
      <c r="A842" t="s">
        <v>3057</v>
      </c>
      <c r="B842" t="s">
        <v>3058</v>
      </c>
      <c r="C842" t="s">
        <v>3059</v>
      </c>
      <c r="D842" t="s">
        <v>3060</v>
      </c>
      <c r="E842" t="s">
        <v>267</v>
      </c>
      <c r="H842" t="s">
        <v>3055</v>
      </c>
    </row>
    <row r="843" spans="1:8">
      <c r="A843" t="s">
        <v>1874</v>
      </c>
      <c r="B843" t="s">
        <v>3132</v>
      </c>
      <c r="C843" t="s">
        <v>1876</v>
      </c>
      <c r="D843" t="s">
        <v>1984</v>
      </c>
      <c r="E843" t="s">
        <v>162</v>
      </c>
      <c r="H843" t="s">
        <v>92</v>
      </c>
    </row>
    <row r="844" spans="1:8">
      <c r="A844" t="s">
        <v>92</v>
      </c>
      <c r="B844" t="s">
        <v>3133</v>
      </c>
      <c r="C844" t="s">
        <v>883</v>
      </c>
      <c r="D844" t="s">
        <v>424</v>
      </c>
      <c r="E844" t="s">
        <v>162</v>
      </c>
      <c r="H844" t="s">
        <v>92</v>
      </c>
    </row>
    <row r="845" spans="1:8">
      <c r="A845" t="s">
        <v>3130</v>
      </c>
      <c r="B845" t="s">
        <v>2719</v>
      </c>
      <c r="C845" t="s">
        <v>3131</v>
      </c>
      <c r="D845" t="s">
        <v>1788</v>
      </c>
      <c r="E845" t="s">
        <v>267</v>
      </c>
      <c r="H845" t="s">
        <v>92</v>
      </c>
    </row>
    <row r="846" spans="1:8">
      <c r="A846" t="s">
        <v>2746</v>
      </c>
      <c r="B846" t="s">
        <v>1367</v>
      </c>
      <c r="C846" t="s">
        <v>2747</v>
      </c>
      <c r="D846" t="s">
        <v>1368</v>
      </c>
      <c r="E846" t="s">
        <v>162</v>
      </c>
      <c r="H846" t="s">
        <v>1734</v>
      </c>
    </row>
    <row r="847" spans="1:8">
      <c r="A847" t="s">
        <v>217</v>
      </c>
      <c r="B847" t="s">
        <v>2752</v>
      </c>
      <c r="C847" t="s">
        <v>219</v>
      </c>
      <c r="D847" t="s">
        <v>2753</v>
      </c>
      <c r="E847" t="s">
        <v>162</v>
      </c>
      <c r="H847" t="s">
        <v>1734</v>
      </c>
    </row>
    <row r="848" spans="1:8">
      <c r="A848" t="s">
        <v>2754</v>
      </c>
      <c r="B848" t="s">
        <v>2755</v>
      </c>
      <c r="C848" t="s">
        <v>2756</v>
      </c>
      <c r="D848" t="s">
        <v>1514</v>
      </c>
      <c r="E848" t="s">
        <v>162</v>
      </c>
      <c r="H848" t="s">
        <v>1734</v>
      </c>
    </row>
    <row r="849" spans="1:8">
      <c r="A849" t="s">
        <v>2757</v>
      </c>
      <c r="B849" t="s">
        <v>2758</v>
      </c>
      <c r="C849" t="s">
        <v>2759</v>
      </c>
      <c r="D849" t="s">
        <v>2760</v>
      </c>
      <c r="E849" t="s">
        <v>162</v>
      </c>
      <c r="H849" t="s">
        <v>1734</v>
      </c>
    </row>
    <row r="850" spans="1:8">
      <c r="A850" t="s">
        <v>1734</v>
      </c>
      <c r="B850" t="s">
        <v>1736</v>
      </c>
      <c r="C850" t="s">
        <v>1735</v>
      </c>
      <c r="D850" t="s">
        <v>1320</v>
      </c>
      <c r="E850" t="s">
        <v>162</v>
      </c>
      <c r="H850" t="s">
        <v>1734</v>
      </c>
    </row>
    <row r="851" spans="1:8">
      <c r="A851" t="s">
        <v>1734</v>
      </c>
      <c r="B851" t="s">
        <v>714</v>
      </c>
      <c r="C851" t="s">
        <v>1735</v>
      </c>
      <c r="D851" t="s">
        <v>716</v>
      </c>
      <c r="E851" t="s">
        <v>162</v>
      </c>
      <c r="H851" t="s">
        <v>1734</v>
      </c>
    </row>
    <row r="852" spans="1:8">
      <c r="A852" t="s">
        <v>1970</v>
      </c>
      <c r="B852" t="s">
        <v>2745</v>
      </c>
      <c r="C852" t="s">
        <v>1972</v>
      </c>
      <c r="E852" t="s">
        <v>267</v>
      </c>
      <c r="H852" t="s">
        <v>1734</v>
      </c>
    </row>
    <row r="853" spans="1:8">
      <c r="A853" t="s">
        <v>2748</v>
      </c>
      <c r="B853" t="s">
        <v>655</v>
      </c>
      <c r="C853" t="s">
        <v>2749</v>
      </c>
      <c r="D853" t="s">
        <v>655</v>
      </c>
      <c r="E853" t="s">
        <v>267</v>
      </c>
      <c r="H853" t="s">
        <v>1734</v>
      </c>
    </row>
    <row r="854" spans="1:8">
      <c r="A854" t="s">
        <v>441</v>
      </c>
      <c r="B854" t="s">
        <v>2750</v>
      </c>
      <c r="C854" t="s">
        <v>443</v>
      </c>
      <c r="D854" t="s">
        <v>2751</v>
      </c>
      <c r="E854" t="s">
        <v>267</v>
      </c>
      <c r="H854" t="s">
        <v>1734</v>
      </c>
    </row>
    <row r="855" spans="1:8">
      <c r="A855" t="s">
        <v>2761</v>
      </c>
      <c r="B855" t="s">
        <v>2762</v>
      </c>
      <c r="C855" t="s">
        <v>2763</v>
      </c>
      <c r="D855" t="s">
        <v>804</v>
      </c>
      <c r="E855" t="s">
        <v>267</v>
      </c>
      <c r="H855" t="s">
        <v>1734</v>
      </c>
    </row>
    <row r="856" spans="1:8">
      <c r="A856" t="s">
        <v>106</v>
      </c>
      <c r="B856" t="s">
        <v>1893</v>
      </c>
      <c r="C856" t="s">
        <v>898</v>
      </c>
      <c r="D856" t="s">
        <v>604</v>
      </c>
      <c r="E856" t="s">
        <v>267</v>
      </c>
      <c r="H856" t="s">
        <v>1734</v>
      </c>
    </row>
    <row r="857" spans="1:8">
      <c r="A857" t="s">
        <v>483</v>
      </c>
      <c r="B857" t="s">
        <v>2764</v>
      </c>
      <c r="C857" t="s">
        <v>485</v>
      </c>
      <c r="D857" t="s">
        <v>2765</v>
      </c>
      <c r="E857" t="s">
        <v>267</v>
      </c>
      <c r="H857" t="s">
        <v>1734</v>
      </c>
    </row>
    <row r="858" spans="1:8">
      <c r="A858" t="s">
        <v>1553</v>
      </c>
      <c r="B858" t="s">
        <v>2766</v>
      </c>
      <c r="C858" t="s">
        <v>1555</v>
      </c>
      <c r="D858" t="s">
        <v>841</v>
      </c>
      <c r="E858" t="s">
        <v>267</v>
      </c>
      <c r="H858" t="s">
        <v>1734</v>
      </c>
    </row>
    <row r="859" spans="1:8">
      <c r="A859" t="s">
        <v>908</v>
      </c>
      <c r="B859" t="s">
        <v>1295</v>
      </c>
      <c r="C859" t="s">
        <v>910</v>
      </c>
      <c r="D859" t="s">
        <v>1296</v>
      </c>
      <c r="E859" t="s">
        <v>162</v>
      </c>
      <c r="H859" t="s">
        <v>93</v>
      </c>
    </row>
    <row r="860" spans="1:8">
      <c r="A860" t="s">
        <v>93</v>
      </c>
      <c r="B860" t="s">
        <v>1293</v>
      </c>
      <c r="C860" t="s">
        <v>959</v>
      </c>
      <c r="D860" t="s">
        <v>1037</v>
      </c>
      <c r="E860" t="s">
        <v>267</v>
      </c>
      <c r="H860" t="s">
        <v>93</v>
      </c>
    </row>
    <row r="861" spans="1:8">
      <c r="A861" t="s">
        <v>93</v>
      </c>
      <c r="B861" t="s">
        <v>1036</v>
      </c>
      <c r="C861" t="s">
        <v>959</v>
      </c>
      <c r="D861" t="s">
        <v>1037</v>
      </c>
      <c r="E861" t="s">
        <v>267</v>
      </c>
      <c r="H861" t="s">
        <v>93</v>
      </c>
    </row>
    <row r="862" spans="1:8">
      <c r="A862" t="s">
        <v>167</v>
      </c>
      <c r="B862" t="s">
        <v>276</v>
      </c>
      <c r="C862" t="s">
        <v>169</v>
      </c>
      <c r="D862" t="s">
        <v>277</v>
      </c>
      <c r="E862" t="s">
        <v>267</v>
      </c>
      <c r="H862" t="s">
        <v>93</v>
      </c>
    </row>
    <row r="863" spans="1:8">
      <c r="A863" t="s">
        <v>585</v>
      </c>
      <c r="B863" t="s">
        <v>1294</v>
      </c>
      <c r="C863" t="s">
        <v>587</v>
      </c>
      <c r="D863" t="s">
        <v>568</v>
      </c>
      <c r="E863" t="s">
        <v>267</v>
      </c>
      <c r="H863" t="s">
        <v>93</v>
      </c>
    </row>
    <row r="864" spans="1:8">
      <c r="A864" t="s">
        <v>3102</v>
      </c>
      <c r="B864" t="s">
        <v>2996</v>
      </c>
      <c r="C864" t="s">
        <v>198</v>
      </c>
      <c r="D864" t="s">
        <v>2997</v>
      </c>
      <c r="E864" t="s">
        <v>162</v>
      </c>
      <c r="H864" t="s">
        <v>1194</v>
      </c>
    </row>
    <row r="865" spans="1:8">
      <c r="A865" t="s">
        <v>363</v>
      </c>
      <c r="B865" t="s">
        <v>364</v>
      </c>
      <c r="C865" t="s">
        <v>365</v>
      </c>
      <c r="D865" t="s">
        <v>366</v>
      </c>
      <c r="E865" t="s">
        <v>162</v>
      </c>
      <c r="H865" t="s">
        <v>94</v>
      </c>
    </row>
    <row r="866" spans="1:8">
      <c r="A866" t="s">
        <v>2990</v>
      </c>
      <c r="B866" t="s">
        <v>2991</v>
      </c>
      <c r="C866" t="s">
        <v>2992</v>
      </c>
      <c r="D866" t="s">
        <v>2993</v>
      </c>
      <c r="E866" t="s">
        <v>162</v>
      </c>
      <c r="H866" t="s">
        <v>94</v>
      </c>
    </row>
    <row r="867" spans="1:8">
      <c r="A867" t="s">
        <v>94</v>
      </c>
      <c r="B867" t="s">
        <v>951</v>
      </c>
      <c r="C867" t="s">
        <v>904</v>
      </c>
      <c r="D867" t="s">
        <v>212</v>
      </c>
      <c r="E867" t="s">
        <v>162</v>
      </c>
      <c r="H867" t="s">
        <v>94</v>
      </c>
    </row>
    <row r="868" spans="1:8">
      <c r="A868" t="s">
        <v>2552</v>
      </c>
      <c r="B868" t="s">
        <v>2996</v>
      </c>
      <c r="C868" t="s">
        <v>198</v>
      </c>
      <c r="D868" t="s">
        <v>2997</v>
      </c>
      <c r="E868" t="s">
        <v>162</v>
      </c>
      <c r="H868" t="s">
        <v>94</v>
      </c>
    </row>
    <row r="869" spans="1:8">
      <c r="A869" t="s">
        <v>1033</v>
      </c>
      <c r="B869" t="s">
        <v>2616</v>
      </c>
      <c r="C869" t="s">
        <v>1035</v>
      </c>
      <c r="D869" t="s">
        <v>2617</v>
      </c>
      <c r="E869" t="s">
        <v>162</v>
      </c>
      <c r="H869" t="s">
        <v>94</v>
      </c>
    </row>
    <row r="870" spans="1:8">
      <c r="A870" t="s">
        <v>2983</v>
      </c>
      <c r="B870" t="s">
        <v>2984</v>
      </c>
      <c r="C870" t="s">
        <v>2985</v>
      </c>
      <c r="D870" t="s">
        <v>2986</v>
      </c>
      <c r="E870" t="s">
        <v>267</v>
      </c>
      <c r="H870" t="s">
        <v>94</v>
      </c>
    </row>
    <row r="871" spans="1:8">
      <c r="A871" t="s">
        <v>2987</v>
      </c>
      <c r="B871" t="s">
        <v>2988</v>
      </c>
      <c r="C871" t="s">
        <v>2989</v>
      </c>
      <c r="D871" t="s">
        <v>673</v>
      </c>
      <c r="E871" t="s">
        <v>267</v>
      </c>
      <c r="H871" t="s">
        <v>94</v>
      </c>
    </row>
    <row r="872" spans="1:8">
      <c r="A872" t="s">
        <v>1409</v>
      </c>
      <c r="B872" t="s">
        <v>1412</v>
      </c>
      <c r="C872" t="s">
        <v>201</v>
      </c>
      <c r="D872" t="s">
        <v>1413</v>
      </c>
      <c r="E872" t="s">
        <v>267</v>
      </c>
      <c r="H872" t="s">
        <v>94</v>
      </c>
    </row>
    <row r="873" spans="1:8">
      <c r="A873" t="s">
        <v>296</v>
      </c>
      <c r="B873" t="s">
        <v>2597</v>
      </c>
      <c r="C873" t="s">
        <v>298</v>
      </c>
      <c r="D873" t="s">
        <v>2598</v>
      </c>
      <c r="E873" t="s">
        <v>267</v>
      </c>
      <c r="H873" t="s">
        <v>94</v>
      </c>
    </row>
    <row r="874" spans="1:8">
      <c r="A874" t="s">
        <v>538</v>
      </c>
      <c r="B874" t="s">
        <v>539</v>
      </c>
      <c r="C874" t="s">
        <v>540</v>
      </c>
      <c r="D874" t="s">
        <v>541</v>
      </c>
      <c r="E874" t="s">
        <v>267</v>
      </c>
      <c r="H874" t="s">
        <v>94</v>
      </c>
    </row>
    <row r="875" spans="1:8">
      <c r="A875" t="s">
        <v>94</v>
      </c>
      <c r="B875" t="s">
        <v>2994</v>
      </c>
      <c r="C875" t="s">
        <v>904</v>
      </c>
      <c r="D875" t="s">
        <v>2995</v>
      </c>
      <c r="E875" t="s">
        <v>267</v>
      </c>
      <c r="H875" t="s">
        <v>94</v>
      </c>
    </row>
    <row r="876" spans="1:8">
      <c r="A876" t="s">
        <v>2959</v>
      </c>
      <c r="B876" t="s">
        <v>2960</v>
      </c>
      <c r="C876" t="s">
        <v>2961</v>
      </c>
      <c r="D876" t="s">
        <v>1671</v>
      </c>
      <c r="H876" t="s">
        <v>94</v>
      </c>
    </row>
    <row r="877" spans="1:8">
      <c r="A877" t="s">
        <v>3029</v>
      </c>
      <c r="B877" t="s">
        <v>3030</v>
      </c>
      <c r="C877" t="s">
        <v>3031</v>
      </c>
      <c r="D877" t="s">
        <v>2009</v>
      </c>
      <c r="E877" t="s">
        <v>162</v>
      </c>
      <c r="H877" t="s">
        <v>713</v>
      </c>
    </row>
    <row r="878" spans="1:8">
      <c r="A878" t="s">
        <v>713</v>
      </c>
      <c r="B878" t="s">
        <v>714</v>
      </c>
      <c r="C878" t="s">
        <v>715</v>
      </c>
      <c r="D878" t="s">
        <v>716</v>
      </c>
      <c r="E878" t="s">
        <v>162</v>
      </c>
      <c r="H878" t="s">
        <v>713</v>
      </c>
    </row>
    <row r="879" spans="1:8">
      <c r="A879" t="s">
        <v>2594</v>
      </c>
      <c r="B879" t="s">
        <v>2595</v>
      </c>
      <c r="C879" t="s">
        <v>2596</v>
      </c>
      <c r="D879" t="s">
        <v>1945</v>
      </c>
      <c r="E879" t="s">
        <v>267</v>
      </c>
      <c r="H879" t="s">
        <v>713</v>
      </c>
    </row>
    <row r="880" spans="1:8">
      <c r="A880" t="s">
        <v>628</v>
      </c>
      <c r="B880" t="s">
        <v>629</v>
      </c>
      <c r="C880" t="s">
        <v>630</v>
      </c>
      <c r="D880" t="s">
        <v>631</v>
      </c>
      <c r="E880" t="s">
        <v>267</v>
      </c>
      <c r="H880" t="s">
        <v>713</v>
      </c>
    </row>
    <row r="881" spans="1:8">
      <c r="A881" t="s">
        <v>336</v>
      </c>
      <c r="B881" t="s">
        <v>337</v>
      </c>
      <c r="C881" t="s">
        <v>338</v>
      </c>
      <c r="D881" t="s">
        <v>339</v>
      </c>
      <c r="E881" t="s">
        <v>267</v>
      </c>
      <c r="H881" t="s">
        <v>713</v>
      </c>
    </row>
    <row r="882" spans="1:8">
      <c r="A882" t="s">
        <v>1943</v>
      </c>
      <c r="B882" t="s">
        <v>566</v>
      </c>
      <c r="C882" t="s">
        <v>1944</v>
      </c>
      <c r="D882" t="s">
        <v>1945</v>
      </c>
      <c r="E882" t="s">
        <v>267</v>
      </c>
      <c r="H882" t="s">
        <v>1942</v>
      </c>
    </row>
    <row r="883" spans="1:8">
      <c r="A883" t="s">
        <v>1946</v>
      </c>
      <c r="B883" t="s">
        <v>1947</v>
      </c>
      <c r="C883" t="s">
        <v>1948</v>
      </c>
      <c r="D883" t="s">
        <v>1949</v>
      </c>
      <c r="E883" t="s">
        <v>267</v>
      </c>
      <c r="H883" t="s">
        <v>1942</v>
      </c>
    </row>
    <row r="884" spans="1:8">
      <c r="A884" t="s">
        <v>1950</v>
      </c>
      <c r="B884" t="s">
        <v>1951</v>
      </c>
      <c r="C884" t="s">
        <v>1952</v>
      </c>
      <c r="D884" t="s">
        <v>1951</v>
      </c>
      <c r="E884" t="s">
        <v>267</v>
      </c>
      <c r="H884" t="s">
        <v>1942</v>
      </c>
    </row>
    <row r="885" spans="1:8">
      <c r="A885" t="s">
        <v>1953</v>
      </c>
      <c r="B885" t="s">
        <v>1954</v>
      </c>
      <c r="C885" t="s">
        <v>1955</v>
      </c>
      <c r="E885" t="s">
        <v>267</v>
      </c>
      <c r="H885" t="s">
        <v>1942</v>
      </c>
    </row>
    <row r="886" spans="1:8">
      <c r="A886" t="s">
        <v>1953</v>
      </c>
      <c r="B886" t="s">
        <v>1956</v>
      </c>
      <c r="C886" t="s">
        <v>1955</v>
      </c>
      <c r="D886" t="s">
        <v>535</v>
      </c>
      <c r="E886" t="s">
        <v>267</v>
      </c>
      <c r="H886" t="s">
        <v>1942</v>
      </c>
    </row>
    <row r="887" spans="1:8">
      <c r="A887" t="s">
        <v>1953</v>
      </c>
      <c r="B887" t="s">
        <v>1274</v>
      </c>
      <c r="C887" t="s">
        <v>1955</v>
      </c>
      <c r="D887" t="s">
        <v>331</v>
      </c>
      <c r="E887" t="s">
        <v>267</v>
      </c>
      <c r="H887" t="s">
        <v>1942</v>
      </c>
    </row>
    <row r="888" spans="1:8">
      <c r="A888" t="s">
        <v>1398</v>
      </c>
      <c r="B888" t="s">
        <v>1957</v>
      </c>
      <c r="C888" t="s">
        <v>1156</v>
      </c>
      <c r="D888" t="s">
        <v>1769</v>
      </c>
      <c r="E888" t="s">
        <v>267</v>
      </c>
      <c r="H888" t="s">
        <v>1942</v>
      </c>
    </row>
    <row r="889" spans="1:8">
      <c r="A889" t="s">
        <v>1958</v>
      </c>
      <c r="B889" t="s">
        <v>1187</v>
      </c>
      <c r="C889" t="s">
        <v>1959</v>
      </c>
      <c r="D889" t="s">
        <v>739</v>
      </c>
      <c r="E889" t="s">
        <v>267</v>
      </c>
      <c r="H889" t="s">
        <v>1942</v>
      </c>
    </row>
    <row r="890" spans="1:8">
      <c r="A890" t="s">
        <v>445</v>
      </c>
      <c r="B890" t="s">
        <v>1960</v>
      </c>
      <c r="C890" t="s">
        <v>447</v>
      </c>
      <c r="D890" t="s">
        <v>1961</v>
      </c>
      <c r="E890" t="s">
        <v>267</v>
      </c>
      <c r="H890" t="s">
        <v>1942</v>
      </c>
    </row>
    <row r="891" spans="1:8">
      <c r="A891" t="s">
        <v>328</v>
      </c>
      <c r="B891" t="s">
        <v>1962</v>
      </c>
      <c r="C891" t="s">
        <v>330</v>
      </c>
      <c r="D891" t="s">
        <v>1963</v>
      </c>
      <c r="E891" t="s">
        <v>267</v>
      </c>
      <c r="H891" t="s">
        <v>1942</v>
      </c>
    </row>
    <row r="892" spans="1:8">
      <c r="A892" t="s">
        <v>1964</v>
      </c>
      <c r="B892" t="s">
        <v>1965</v>
      </c>
      <c r="C892" t="s">
        <v>1966</v>
      </c>
      <c r="D892" t="s">
        <v>779</v>
      </c>
      <c r="E892" t="s">
        <v>267</v>
      </c>
      <c r="H892" t="s">
        <v>1942</v>
      </c>
    </row>
    <row r="893" spans="1:8">
      <c r="A893" t="s">
        <v>1535</v>
      </c>
      <c r="B893" t="s">
        <v>1967</v>
      </c>
      <c r="C893" t="s">
        <v>1536</v>
      </c>
      <c r="D893" t="s">
        <v>1968</v>
      </c>
      <c r="E893" t="s">
        <v>267</v>
      </c>
      <c r="H893" t="s">
        <v>1942</v>
      </c>
    </row>
    <row r="894" spans="1:8">
      <c r="A894" t="s">
        <v>353</v>
      </c>
      <c r="B894" t="s">
        <v>1969</v>
      </c>
      <c r="C894" t="s">
        <v>355</v>
      </c>
      <c r="D894" t="s">
        <v>701</v>
      </c>
      <c r="E894" t="s">
        <v>267</v>
      </c>
      <c r="H894" t="s">
        <v>1942</v>
      </c>
    </row>
    <row r="895" spans="1:8">
      <c r="A895" t="s">
        <v>1974</v>
      </c>
      <c r="B895" t="s">
        <v>1975</v>
      </c>
      <c r="C895" t="s">
        <v>1976</v>
      </c>
      <c r="D895" t="s">
        <v>1977</v>
      </c>
      <c r="E895" t="s">
        <v>162</v>
      </c>
      <c r="H895" t="s">
        <v>79</v>
      </c>
    </row>
    <row r="896" spans="1:8">
      <c r="A896" t="s">
        <v>1981</v>
      </c>
      <c r="B896" t="s">
        <v>1982</v>
      </c>
      <c r="C896" t="s">
        <v>1983</v>
      </c>
      <c r="D896" t="s">
        <v>1984</v>
      </c>
      <c r="E896" t="s">
        <v>162</v>
      </c>
      <c r="H896" t="s">
        <v>79</v>
      </c>
    </row>
    <row r="897" spans="1:8">
      <c r="A897" t="s">
        <v>1988</v>
      </c>
      <c r="B897" t="s">
        <v>1989</v>
      </c>
      <c r="C897" t="s">
        <v>1990</v>
      </c>
      <c r="D897" t="s">
        <v>1991</v>
      </c>
      <c r="E897" t="s">
        <v>162</v>
      </c>
      <c r="H897" t="s">
        <v>79</v>
      </c>
    </row>
    <row r="898" spans="1:8">
      <c r="A898" t="s">
        <v>851</v>
      </c>
      <c r="B898" t="s">
        <v>1992</v>
      </c>
      <c r="C898" t="s">
        <v>853</v>
      </c>
      <c r="D898" t="s">
        <v>1518</v>
      </c>
      <c r="E898" t="s">
        <v>162</v>
      </c>
      <c r="H898" t="s">
        <v>79</v>
      </c>
    </row>
    <row r="899" spans="1:8">
      <c r="A899" t="s">
        <v>1996</v>
      </c>
      <c r="B899" t="s">
        <v>1997</v>
      </c>
      <c r="C899" t="s">
        <v>1998</v>
      </c>
      <c r="D899" t="s">
        <v>1999</v>
      </c>
      <c r="E899" t="s">
        <v>162</v>
      </c>
      <c r="H899" t="s">
        <v>79</v>
      </c>
    </row>
    <row r="900" spans="1:8">
      <c r="A900" t="s">
        <v>2000</v>
      </c>
      <c r="B900" t="s">
        <v>2001</v>
      </c>
      <c r="C900" t="s">
        <v>2002</v>
      </c>
      <c r="D900" t="s">
        <v>823</v>
      </c>
      <c r="E900" t="s">
        <v>162</v>
      </c>
      <c r="H900" t="s">
        <v>79</v>
      </c>
    </row>
    <row r="901" spans="1:8">
      <c r="A901" t="s">
        <v>1970</v>
      </c>
      <c r="B901" t="s">
        <v>1971</v>
      </c>
      <c r="C901" t="s">
        <v>1972</v>
      </c>
      <c r="D901" t="s">
        <v>1973</v>
      </c>
      <c r="E901" t="s">
        <v>267</v>
      </c>
      <c r="H901" t="s">
        <v>79</v>
      </c>
    </row>
    <row r="902" spans="1:8">
      <c r="A902" t="s">
        <v>1978</v>
      </c>
      <c r="B902" t="s">
        <v>1979</v>
      </c>
      <c r="C902" t="s">
        <v>1980</v>
      </c>
      <c r="D902" t="s">
        <v>1887</v>
      </c>
      <c r="E902" t="s">
        <v>267</v>
      </c>
      <c r="H902" t="s">
        <v>79</v>
      </c>
    </row>
    <row r="903" spans="1:8">
      <c r="A903" t="s">
        <v>207</v>
      </c>
      <c r="B903" t="s">
        <v>1985</v>
      </c>
      <c r="C903" t="s">
        <v>209</v>
      </c>
      <c r="D903" t="s">
        <v>1986</v>
      </c>
      <c r="E903" t="s">
        <v>267</v>
      </c>
      <c r="H903" t="s">
        <v>79</v>
      </c>
    </row>
    <row r="904" spans="1:8">
      <c r="A904" t="s">
        <v>1742</v>
      </c>
      <c r="B904" t="s">
        <v>1987</v>
      </c>
      <c r="C904" t="s">
        <v>654</v>
      </c>
      <c r="D904" t="s">
        <v>1885</v>
      </c>
      <c r="E904" t="s">
        <v>267</v>
      </c>
      <c r="H904" t="s">
        <v>79</v>
      </c>
    </row>
    <row r="905" spans="1:8">
      <c r="A905" t="s">
        <v>1993</v>
      </c>
      <c r="B905" t="s">
        <v>1499</v>
      </c>
      <c r="C905" t="s">
        <v>1076</v>
      </c>
      <c r="D905" t="s">
        <v>1183</v>
      </c>
      <c r="E905" t="s">
        <v>267</v>
      </c>
      <c r="H905" t="s">
        <v>79</v>
      </c>
    </row>
    <row r="906" spans="1:8">
      <c r="A906" t="s">
        <v>106</v>
      </c>
      <c r="B906" t="s">
        <v>1994</v>
      </c>
      <c r="C906" t="s">
        <v>898</v>
      </c>
      <c r="D906" t="s">
        <v>1995</v>
      </c>
      <c r="E906" t="s">
        <v>267</v>
      </c>
      <c r="H906" t="s">
        <v>79</v>
      </c>
    </row>
    <row r="907" spans="1:8">
      <c r="A907" t="s">
        <v>2003</v>
      </c>
      <c r="B907" t="s">
        <v>1994</v>
      </c>
      <c r="C907" t="s">
        <v>2004</v>
      </c>
      <c r="D907" t="s">
        <v>1995</v>
      </c>
      <c r="E907" t="s">
        <v>267</v>
      </c>
      <c r="H907" t="s">
        <v>79</v>
      </c>
    </row>
    <row r="908" spans="1:8">
      <c r="A908" t="s">
        <v>350</v>
      </c>
      <c r="B908" t="s">
        <v>1370</v>
      </c>
      <c r="C908" t="s">
        <v>352</v>
      </c>
      <c r="D908" t="s">
        <v>2005</v>
      </c>
      <c r="E908" t="s">
        <v>267</v>
      </c>
      <c r="H908" t="s">
        <v>79</v>
      </c>
    </row>
    <row r="909" spans="1:8">
      <c r="A909" t="s">
        <v>1033</v>
      </c>
      <c r="B909" t="s">
        <v>2006</v>
      </c>
      <c r="C909" t="s">
        <v>1035</v>
      </c>
      <c r="D909" t="s">
        <v>335</v>
      </c>
      <c r="E909" t="s">
        <v>267</v>
      </c>
      <c r="H909" t="s">
        <v>79</v>
      </c>
    </row>
    <row r="910" spans="1:8">
      <c r="A910" t="s">
        <v>3111</v>
      </c>
      <c r="B910" t="s">
        <v>3112</v>
      </c>
      <c r="C910" t="s">
        <v>3113</v>
      </c>
      <c r="D910" t="s">
        <v>2057</v>
      </c>
      <c r="E910" t="s">
        <v>162</v>
      </c>
      <c r="H910" t="s">
        <v>3110</v>
      </c>
    </row>
    <row r="911" spans="1:8">
      <c r="A911" t="s">
        <v>113</v>
      </c>
      <c r="B911" t="s">
        <v>3114</v>
      </c>
      <c r="C911" t="s">
        <v>880</v>
      </c>
      <c r="D911" t="s">
        <v>3115</v>
      </c>
      <c r="E911" t="s">
        <v>162</v>
      </c>
      <c r="H911" t="s">
        <v>3110</v>
      </c>
    </row>
    <row r="912" spans="1:8">
      <c r="A912" t="s">
        <v>504</v>
      </c>
      <c r="B912" t="s">
        <v>2008</v>
      </c>
      <c r="C912" t="s">
        <v>506</v>
      </c>
      <c r="D912" t="s">
        <v>2009</v>
      </c>
      <c r="E912" t="s">
        <v>162</v>
      </c>
      <c r="H912" t="s">
        <v>2007</v>
      </c>
    </row>
    <row r="913" spans="1:8">
      <c r="A913" t="s">
        <v>199</v>
      </c>
      <c r="B913" t="s">
        <v>2056</v>
      </c>
      <c r="C913" t="s">
        <v>201</v>
      </c>
      <c r="D913" t="s">
        <v>2057</v>
      </c>
      <c r="E913" t="s">
        <v>162</v>
      </c>
      <c r="H913" t="s">
        <v>2007</v>
      </c>
    </row>
    <row r="914" spans="1:8">
      <c r="A914" t="s">
        <v>2058</v>
      </c>
      <c r="B914" t="s">
        <v>2059</v>
      </c>
      <c r="C914" t="s">
        <v>2060</v>
      </c>
      <c r="D914" t="s">
        <v>2061</v>
      </c>
      <c r="E914" t="s">
        <v>162</v>
      </c>
      <c r="H914" t="s">
        <v>2007</v>
      </c>
    </row>
    <row r="915" spans="1:8">
      <c r="A915" t="s">
        <v>1852</v>
      </c>
      <c r="B915" t="s">
        <v>2075</v>
      </c>
      <c r="C915" t="s">
        <v>1854</v>
      </c>
      <c r="D915" t="s">
        <v>2076</v>
      </c>
      <c r="E915" t="s">
        <v>162</v>
      </c>
      <c r="H915" t="s">
        <v>2007</v>
      </c>
    </row>
    <row r="916" spans="1:8">
      <c r="A916" t="s">
        <v>2081</v>
      </c>
      <c r="B916" t="s">
        <v>484</v>
      </c>
      <c r="C916" t="s">
        <v>2082</v>
      </c>
      <c r="D916" t="s">
        <v>486</v>
      </c>
      <c r="E916" t="s">
        <v>162</v>
      </c>
      <c r="H916" t="s">
        <v>2007</v>
      </c>
    </row>
    <row r="917" spans="1:8">
      <c r="A917" t="s">
        <v>2089</v>
      </c>
      <c r="B917" t="s">
        <v>2090</v>
      </c>
      <c r="C917" t="s">
        <v>2091</v>
      </c>
      <c r="D917" t="s">
        <v>2092</v>
      </c>
      <c r="E917" t="s">
        <v>162</v>
      </c>
      <c r="H917" t="s">
        <v>2007</v>
      </c>
    </row>
    <row r="918" spans="1:8">
      <c r="A918" t="s">
        <v>702</v>
      </c>
      <c r="B918" t="s">
        <v>2110</v>
      </c>
      <c r="C918" t="s">
        <v>704</v>
      </c>
      <c r="D918" t="s">
        <v>2111</v>
      </c>
      <c r="E918" t="s">
        <v>162</v>
      </c>
      <c r="H918" t="s">
        <v>2007</v>
      </c>
    </row>
    <row r="919" spans="1:8">
      <c r="A919" t="s">
        <v>717</v>
      </c>
      <c r="B919" t="s">
        <v>2126</v>
      </c>
      <c r="C919" t="s">
        <v>719</v>
      </c>
      <c r="D919" t="s">
        <v>436</v>
      </c>
      <c r="E919" t="s">
        <v>162</v>
      </c>
      <c r="H919" t="s">
        <v>2007</v>
      </c>
    </row>
    <row r="920" spans="1:8">
      <c r="A920" t="s">
        <v>353</v>
      </c>
      <c r="B920" t="s">
        <v>2131</v>
      </c>
      <c r="C920" t="s">
        <v>355</v>
      </c>
      <c r="D920" t="s">
        <v>1544</v>
      </c>
      <c r="E920" t="s">
        <v>162</v>
      </c>
      <c r="H920" t="s">
        <v>2007</v>
      </c>
    </row>
    <row r="921" spans="1:8">
      <c r="A921" t="s">
        <v>1280</v>
      </c>
      <c r="B921" t="s">
        <v>2136</v>
      </c>
      <c r="C921" t="s">
        <v>1282</v>
      </c>
      <c r="D921" t="s">
        <v>198</v>
      </c>
      <c r="E921" t="s">
        <v>162</v>
      </c>
      <c r="H921" t="s">
        <v>2007</v>
      </c>
    </row>
    <row r="922" spans="1:8">
      <c r="A922" t="s">
        <v>363</v>
      </c>
      <c r="B922" t="s">
        <v>2010</v>
      </c>
      <c r="C922" t="s">
        <v>365</v>
      </c>
      <c r="D922" t="s">
        <v>501</v>
      </c>
      <c r="E922" t="s">
        <v>267</v>
      </c>
      <c r="H922" t="s">
        <v>2007</v>
      </c>
    </row>
    <row r="923" spans="1:8">
      <c r="A923" t="s">
        <v>2011</v>
      </c>
      <c r="B923" t="s">
        <v>2012</v>
      </c>
      <c r="C923" t="s">
        <v>2013</v>
      </c>
      <c r="D923" t="s">
        <v>1384</v>
      </c>
      <c r="E923" t="s">
        <v>267</v>
      </c>
      <c r="H923" t="s">
        <v>2007</v>
      </c>
    </row>
    <row r="924" spans="1:8">
      <c r="A924" t="s">
        <v>2014</v>
      </c>
      <c r="B924" t="s">
        <v>2015</v>
      </c>
      <c r="C924" t="s">
        <v>2016</v>
      </c>
      <c r="D924" t="s">
        <v>2017</v>
      </c>
      <c r="E924" t="s">
        <v>267</v>
      </c>
      <c r="H924" t="s">
        <v>2007</v>
      </c>
    </row>
    <row r="925" spans="1:8">
      <c r="A925" t="s">
        <v>2018</v>
      </c>
      <c r="B925" t="s">
        <v>2019</v>
      </c>
      <c r="C925" t="s">
        <v>2020</v>
      </c>
      <c r="D925" t="s">
        <v>1106</v>
      </c>
      <c r="E925" t="s">
        <v>267</v>
      </c>
      <c r="H925" t="s">
        <v>2007</v>
      </c>
    </row>
    <row r="926" spans="1:8">
      <c r="A926" t="s">
        <v>2021</v>
      </c>
      <c r="B926" t="s">
        <v>2022</v>
      </c>
      <c r="C926" t="s">
        <v>2023</v>
      </c>
      <c r="D926" t="s">
        <v>2024</v>
      </c>
      <c r="E926" t="s">
        <v>267</v>
      </c>
      <c r="H926" t="s">
        <v>2007</v>
      </c>
    </row>
    <row r="927" spans="1:8">
      <c r="A927" t="s">
        <v>2025</v>
      </c>
      <c r="B927" t="s">
        <v>2026</v>
      </c>
      <c r="C927" t="s">
        <v>2027</v>
      </c>
      <c r="D927" t="s">
        <v>1161</v>
      </c>
      <c r="E927" t="s">
        <v>267</v>
      </c>
      <c r="H927" t="s">
        <v>2007</v>
      </c>
    </row>
    <row r="928" spans="1:8">
      <c r="A928" t="s">
        <v>2028</v>
      </c>
      <c r="B928" t="s">
        <v>2029</v>
      </c>
      <c r="C928" t="s">
        <v>2030</v>
      </c>
      <c r="D928" t="s">
        <v>2031</v>
      </c>
      <c r="E928" t="s">
        <v>267</v>
      </c>
      <c r="H928" t="s">
        <v>2007</v>
      </c>
    </row>
    <row r="929" spans="1:8">
      <c r="A929" t="s">
        <v>2028</v>
      </c>
      <c r="B929" t="s">
        <v>2032</v>
      </c>
      <c r="C929" t="s">
        <v>2030</v>
      </c>
      <c r="D929" t="s">
        <v>2033</v>
      </c>
      <c r="E929" t="s">
        <v>267</v>
      </c>
      <c r="H929" t="s">
        <v>2007</v>
      </c>
    </row>
    <row r="930" spans="1:8">
      <c r="A930" t="s">
        <v>2034</v>
      </c>
      <c r="B930" t="s">
        <v>2035</v>
      </c>
      <c r="C930" t="s">
        <v>2036</v>
      </c>
      <c r="D930" t="s">
        <v>2037</v>
      </c>
      <c r="E930" t="s">
        <v>267</v>
      </c>
      <c r="H930" t="s">
        <v>2007</v>
      </c>
    </row>
    <row r="931" spans="1:8">
      <c r="A931" t="s">
        <v>2038</v>
      </c>
      <c r="B931" t="s">
        <v>1994</v>
      </c>
      <c r="C931" t="s">
        <v>2039</v>
      </c>
      <c r="D931" t="s">
        <v>1995</v>
      </c>
      <c r="E931" t="s">
        <v>267</v>
      </c>
      <c r="H931" t="s">
        <v>2007</v>
      </c>
    </row>
    <row r="932" spans="1:8">
      <c r="A932" t="s">
        <v>2040</v>
      </c>
      <c r="B932" t="s">
        <v>2041</v>
      </c>
      <c r="C932" t="s">
        <v>2042</v>
      </c>
      <c r="D932" t="s">
        <v>1677</v>
      </c>
      <c r="E932" t="s">
        <v>267</v>
      </c>
      <c r="H932" t="s">
        <v>2007</v>
      </c>
    </row>
    <row r="933" spans="1:8">
      <c r="A933" t="s">
        <v>429</v>
      </c>
      <c r="B933" t="s">
        <v>2043</v>
      </c>
      <c r="C933" t="s">
        <v>431</v>
      </c>
      <c r="D933" t="s">
        <v>2044</v>
      </c>
      <c r="E933" t="s">
        <v>267</v>
      </c>
      <c r="H933" t="s">
        <v>2007</v>
      </c>
    </row>
    <row r="934" spans="1:8">
      <c r="A934" t="s">
        <v>429</v>
      </c>
      <c r="B934" t="s">
        <v>2045</v>
      </c>
      <c r="C934" t="s">
        <v>431</v>
      </c>
      <c r="D934" t="s">
        <v>305</v>
      </c>
      <c r="E934" t="s">
        <v>267</v>
      </c>
      <c r="H934" t="s">
        <v>2007</v>
      </c>
    </row>
    <row r="935" spans="1:8">
      <c r="A935" t="s">
        <v>1813</v>
      </c>
      <c r="B935" t="s">
        <v>2046</v>
      </c>
      <c r="C935" t="s">
        <v>1815</v>
      </c>
      <c r="D935" t="s">
        <v>2047</v>
      </c>
      <c r="E935" t="s">
        <v>267</v>
      </c>
      <c r="H935" t="s">
        <v>2007</v>
      </c>
    </row>
    <row r="936" spans="1:8">
      <c r="A936" t="s">
        <v>2048</v>
      </c>
      <c r="B936" t="s">
        <v>2049</v>
      </c>
      <c r="C936" t="s">
        <v>2050</v>
      </c>
      <c r="D936" t="s">
        <v>697</v>
      </c>
      <c r="E936" t="s">
        <v>267</v>
      </c>
      <c r="H936" t="s">
        <v>2007</v>
      </c>
    </row>
    <row r="937" spans="1:8">
      <c r="A937" t="s">
        <v>2051</v>
      </c>
      <c r="B937" t="s">
        <v>2052</v>
      </c>
      <c r="C937" t="s">
        <v>2053</v>
      </c>
      <c r="D937" t="s">
        <v>343</v>
      </c>
      <c r="E937" t="s">
        <v>267</v>
      </c>
      <c r="H937" t="s">
        <v>2007</v>
      </c>
    </row>
    <row r="938" spans="1:8">
      <c r="A938" t="s">
        <v>2054</v>
      </c>
      <c r="B938" t="s">
        <v>667</v>
      </c>
      <c r="C938" t="s">
        <v>2055</v>
      </c>
      <c r="D938" t="s">
        <v>669</v>
      </c>
      <c r="E938" t="s">
        <v>267</v>
      </c>
      <c r="H938" t="s">
        <v>2007</v>
      </c>
    </row>
    <row r="939" spans="1:8">
      <c r="A939" t="s">
        <v>2062</v>
      </c>
      <c r="B939" t="s">
        <v>2063</v>
      </c>
      <c r="C939" t="s">
        <v>2064</v>
      </c>
      <c r="D939" t="s">
        <v>1571</v>
      </c>
      <c r="E939" t="s">
        <v>267</v>
      </c>
      <c r="H939" t="s">
        <v>2007</v>
      </c>
    </row>
    <row r="940" spans="1:8">
      <c r="A940" t="s">
        <v>2065</v>
      </c>
      <c r="B940" t="s">
        <v>2066</v>
      </c>
      <c r="C940" t="s">
        <v>2067</v>
      </c>
      <c r="D940" t="s">
        <v>2068</v>
      </c>
      <c r="E940" t="s">
        <v>267</v>
      </c>
      <c r="H940" t="s">
        <v>2007</v>
      </c>
    </row>
    <row r="941" spans="1:8">
      <c r="A941" t="s">
        <v>2069</v>
      </c>
      <c r="B941" t="s">
        <v>2070</v>
      </c>
      <c r="C941" t="s">
        <v>2071</v>
      </c>
      <c r="D941" t="s">
        <v>174</v>
      </c>
      <c r="E941" t="s">
        <v>267</v>
      </c>
      <c r="H941" t="s">
        <v>2007</v>
      </c>
    </row>
    <row r="942" spans="1:8">
      <c r="A942" t="s">
        <v>2072</v>
      </c>
      <c r="B942" t="s">
        <v>2073</v>
      </c>
      <c r="C942" t="s">
        <v>2074</v>
      </c>
      <c r="D942" t="s">
        <v>631</v>
      </c>
      <c r="E942" t="s">
        <v>267</v>
      </c>
      <c r="H942" t="s">
        <v>2007</v>
      </c>
    </row>
    <row r="943" spans="1:8">
      <c r="A943" t="s">
        <v>528</v>
      </c>
      <c r="B943" t="s">
        <v>1365</v>
      </c>
      <c r="C943" t="s">
        <v>530</v>
      </c>
      <c r="D943" t="s">
        <v>1366</v>
      </c>
      <c r="E943" t="s">
        <v>267</v>
      </c>
      <c r="H943" t="s">
        <v>2007</v>
      </c>
    </row>
    <row r="944" spans="1:8">
      <c r="A944" t="s">
        <v>2077</v>
      </c>
      <c r="B944" t="s">
        <v>2078</v>
      </c>
      <c r="C944" t="s">
        <v>2079</v>
      </c>
      <c r="D944" t="s">
        <v>1144</v>
      </c>
      <c r="E944" t="s">
        <v>267</v>
      </c>
      <c r="H944" t="s">
        <v>2007</v>
      </c>
    </row>
    <row r="945" spans="1:8">
      <c r="A945" t="s">
        <v>217</v>
      </c>
      <c r="B945" t="s">
        <v>2080</v>
      </c>
      <c r="C945" t="s">
        <v>219</v>
      </c>
      <c r="D945" t="s">
        <v>2005</v>
      </c>
      <c r="E945" t="s">
        <v>267</v>
      </c>
      <c r="H945" t="s">
        <v>2007</v>
      </c>
    </row>
    <row r="946" spans="1:8">
      <c r="A946" t="s">
        <v>2083</v>
      </c>
      <c r="B946" t="s">
        <v>2084</v>
      </c>
      <c r="C946" t="s">
        <v>2085</v>
      </c>
      <c r="D946" t="s">
        <v>1312</v>
      </c>
      <c r="E946" t="s">
        <v>267</v>
      </c>
      <c r="H946" t="s">
        <v>2007</v>
      </c>
    </row>
    <row r="947" spans="1:8">
      <c r="A947" t="s">
        <v>2086</v>
      </c>
      <c r="B947" t="s">
        <v>2087</v>
      </c>
      <c r="C947" t="s">
        <v>847</v>
      </c>
      <c r="D947" t="s">
        <v>2088</v>
      </c>
      <c r="E947" t="s">
        <v>267</v>
      </c>
      <c r="H947" t="s">
        <v>2007</v>
      </c>
    </row>
    <row r="948" spans="1:8">
      <c r="A948" t="s">
        <v>1892</v>
      </c>
      <c r="B948" t="s">
        <v>2093</v>
      </c>
      <c r="C948" t="s">
        <v>1894</v>
      </c>
      <c r="D948" t="s">
        <v>1984</v>
      </c>
      <c r="E948" t="s">
        <v>267</v>
      </c>
      <c r="H948" t="s">
        <v>2007</v>
      </c>
    </row>
    <row r="949" spans="1:8">
      <c r="A949" t="s">
        <v>2094</v>
      </c>
      <c r="B949" t="s">
        <v>1611</v>
      </c>
      <c r="C949" t="s">
        <v>2095</v>
      </c>
      <c r="D949" t="s">
        <v>1611</v>
      </c>
      <c r="E949" t="s">
        <v>267</v>
      </c>
      <c r="H949" t="s">
        <v>2007</v>
      </c>
    </row>
    <row r="950" spans="1:8">
      <c r="A950" t="s">
        <v>2096</v>
      </c>
      <c r="B950" t="s">
        <v>2097</v>
      </c>
      <c r="C950" t="s">
        <v>2098</v>
      </c>
      <c r="D950" t="s">
        <v>2099</v>
      </c>
      <c r="E950" t="s">
        <v>267</v>
      </c>
      <c r="H950" t="s">
        <v>2007</v>
      </c>
    </row>
    <row r="951" spans="1:8">
      <c r="A951" t="s">
        <v>2100</v>
      </c>
      <c r="B951" t="s">
        <v>2101</v>
      </c>
      <c r="C951" t="s">
        <v>2102</v>
      </c>
      <c r="D951" t="s">
        <v>273</v>
      </c>
      <c r="E951" t="s">
        <v>267</v>
      </c>
      <c r="H951" t="s">
        <v>2007</v>
      </c>
    </row>
    <row r="952" spans="1:8">
      <c r="A952" t="s">
        <v>2103</v>
      </c>
      <c r="B952" t="s">
        <v>2104</v>
      </c>
      <c r="C952" t="s">
        <v>2105</v>
      </c>
      <c r="D952" t="s">
        <v>701</v>
      </c>
      <c r="E952" t="s">
        <v>267</v>
      </c>
      <c r="H952" t="s">
        <v>2007</v>
      </c>
    </row>
    <row r="953" spans="1:8">
      <c r="A953" t="s">
        <v>2106</v>
      </c>
      <c r="B953" t="s">
        <v>1936</v>
      </c>
      <c r="C953" t="s">
        <v>2107</v>
      </c>
      <c r="D953" t="s">
        <v>1345</v>
      </c>
      <c r="E953" t="s">
        <v>267</v>
      </c>
      <c r="H953" t="s">
        <v>2007</v>
      </c>
    </row>
    <row r="954" spans="1:8">
      <c r="A954" t="s">
        <v>113</v>
      </c>
      <c r="B954" t="s">
        <v>2108</v>
      </c>
      <c r="C954" t="s">
        <v>880</v>
      </c>
      <c r="D954" t="s">
        <v>2109</v>
      </c>
      <c r="E954" t="s">
        <v>267</v>
      </c>
      <c r="H954" t="s">
        <v>2007</v>
      </c>
    </row>
    <row r="955" spans="1:8">
      <c r="A955" t="s">
        <v>2112</v>
      </c>
      <c r="B955" t="s">
        <v>605</v>
      </c>
      <c r="C955" t="s">
        <v>2113</v>
      </c>
      <c r="D955" t="s">
        <v>420</v>
      </c>
      <c r="E955" t="s">
        <v>267</v>
      </c>
      <c r="H955" t="s">
        <v>2007</v>
      </c>
    </row>
    <row r="956" spans="1:8">
      <c r="A956" t="s">
        <v>1531</v>
      </c>
      <c r="B956" t="s">
        <v>2114</v>
      </c>
      <c r="C956" t="s">
        <v>1533</v>
      </c>
      <c r="D956" t="s">
        <v>307</v>
      </c>
      <c r="E956" t="s">
        <v>267</v>
      </c>
      <c r="H956" t="s">
        <v>2007</v>
      </c>
    </row>
    <row r="957" spans="1:8">
      <c r="A957" t="s">
        <v>1692</v>
      </c>
      <c r="B957" t="s">
        <v>2115</v>
      </c>
      <c r="C957" t="s">
        <v>1694</v>
      </c>
      <c r="D957" t="s">
        <v>307</v>
      </c>
      <c r="E957" t="s">
        <v>267</v>
      </c>
      <c r="H957" t="s">
        <v>2007</v>
      </c>
    </row>
    <row r="958" spans="1:8">
      <c r="A958" t="s">
        <v>908</v>
      </c>
      <c r="B958" t="s">
        <v>2116</v>
      </c>
      <c r="C958" t="s">
        <v>910</v>
      </c>
      <c r="D958" t="s">
        <v>1995</v>
      </c>
      <c r="E958" t="s">
        <v>267</v>
      </c>
      <c r="H958" t="s">
        <v>2007</v>
      </c>
    </row>
    <row r="959" spans="1:8">
      <c r="A959" t="s">
        <v>2117</v>
      </c>
      <c r="B959" t="s">
        <v>1303</v>
      </c>
      <c r="C959" t="s">
        <v>2118</v>
      </c>
      <c r="D959" t="s">
        <v>1305</v>
      </c>
      <c r="E959" t="s">
        <v>267</v>
      </c>
      <c r="H959" t="s">
        <v>2007</v>
      </c>
    </row>
    <row r="960" spans="1:8">
      <c r="A960" t="s">
        <v>2119</v>
      </c>
      <c r="B960" t="s">
        <v>2120</v>
      </c>
      <c r="C960" t="s">
        <v>2121</v>
      </c>
      <c r="D960" t="s">
        <v>1869</v>
      </c>
      <c r="E960" t="s">
        <v>267</v>
      </c>
      <c r="H960" t="s">
        <v>2007</v>
      </c>
    </row>
    <row r="961" spans="1:8">
      <c r="A961" t="s">
        <v>2122</v>
      </c>
      <c r="B961" t="s">
        <v>2123</v>
      </c>
      <c r="C961" t="s">
        <v>2124</v>
      </c>
      <c r="D961" t="s">
        <v>2125</v>
      </c>
      <c r="E961" t="s">
        <v>267</v>
      </c>
      <c r="H961" t="s">
        <v>2007</v>
      </c>
    </row>
    <row r="962" spans="1:8">
      <c r="A962" t="s">
        <v>1259</v>
      </c>
      <c r="B962" t="s">
        <v>1199</v>
      </c>
      <c r="C962" t="s">
        <v>1261</v>
      </c>
      <c r="D962" t="s">
        <v>1200</v>
      </c>
      <c r="E962" t="s">
        <v>267</v>
      </c>
      <c r="H962" t="s">
        <v>2007</v>
      </c>
    </row>
    <row r="963" spans="1:8">
      <c r="A963" t="s">
        <v>1553</v>
      </c>
      <c r="B963" t="s">
        <v>1114</v>
      </c>
      <c r="C963" t="s">
        <v>1555</v>
      </c>
      <c r="D963" t="s">
        <v>1114</v>
      </c>
      <c r="E963" t="s">
        <v>267</v>
      </c>
      <c r="H963" t="s">
        <v>2007</v>
      </c>
    </row>
    <row r="964" spans="1:8">
      <c r="A964" t="s">
        <v>2127</v>
      </c>
      <c r="B964" t="s">
        <v>2128</v>
      </c>
      <c r="C964" t="s">
        <v>2129</v>
      </c>
      <c r="D964" t="s">
        <v>2130</v>
      </c>
      <c r="E964" t="s">
        <v>267</v>
      </c>
      <c r="H964" t="s">
        <v>2007</v>
      </c>
    </row>
    <row r="965" spans="1:8">
      <c r="A965" t="s">
        <v>2003</v>
      </c>
      <c r="B965" t="s">
        <v>1994</v>
      </c>
      <c r="C965" t="s">
        <v>2004</v>
      </c>
      <c r="D965" t="s">
        <v>1995</v>
      </c>
      <c r="E965" t="s">
        <v>267</v>
      </c>
      <c r="H965" t="s">
        <v>2007</v>
      </c>
    </row>
    <row r="966" spans="1:8">
      <c r="A966" t="s">
        <v>2132</v>
      </c>
      <c r="B966" t="s">
        <v>2133</v>
      </c>
      <c r="C966" t="s">
        <v>2134</v>
      </c>
      <c r="D966" t="s">
        <v>1307</v>
      </c>
      <c r="E966" t="s">
        <v>267</v>
      </c>
      <c r="H966" t="s">
        <v>2007</v>
      </c>
    </row>
    <row r="967" spans="1:8">
      <c r="A967" t="s">
        <v>1029</v>
      </c>
      <c r="B967" t="s">
        <v>2135</v>
      </c>
      <c r="C967" t="s">
        <v>1031</v>
      </c>
      <c r="D967" t="s">
        <v>284</v>
      </c>
      <c r="E967" t="s">
        <v>267</v>
      </c>
      <c r="H967" t="s">
        <v>2007</v>
      </c>
    </row>
    <row r="968" spans="1:8">
      <c r="A968" t="s">
        <v>2137</v>
      </c>
      <c r="B968" t="s">
        <v>2138</v>
      </c>
      <c r="C968" t="s">
        <v>2139</v>
      </c>
      <c r="D968" t="s">
        <v>2109</v>
      </c>
      <c r="E968" t="s">
        <v>267</v>
      </c>
      <c r="H968" t="s">
        <v>2007</v>
      </c>
    </row>
    <row r="969" spans="1:8">
      <c r="A969" t="s">
        <v>2645</v>
      </c>
      <c r="B969" t="s">
        <v>2646</v>
      </c>
      <c r="C969" t="s">
        <v>2647</v>
      </c>
      <c r="D969" t="s">
        <v>2648</v>
      </c>
      <c r="E969" t="s">
        <v>162</v>
      </c>
      <c r="H969" t="s">
        <v>2644</v>
      </c>
    </row>
    <row r="970" spans="1:8">
      <c r="A970" t="s">
        <v>2644</v>
      </c>
      <c r="B970" t="s">
        <v>1096</v>
      </c>
      <c r="C970" t="s">
        <v>2649</v>
      </c>
      <c r="D970" t="s">
        <v>1098</v>
      </c>
      <c r="E970" t="s">
        <v>162</v>
      </c>
      <c r="H970" t="s">
        <v>2644</v>
      </c>
    </row>
    <row r="971" spans="1:8">
      <c r="A971" t="s">
        <v>2537</v>
      </c>
      <c r="B971" t="s">
        <v>2538</v>
      </c>
      <c r="C971" t="s">
        <v>2539</v>
      </c>
      <c r="D971" t="s">
        <v>2540</v>
      </c>
      <c r="E971" t="s">
        <v>162</v>
      </c>
      <c r="H971" t="s">
        <v>82</v>
      </c>
    </row>
    <row r="972" spans="1:8">
      <c r="A972" t="s">
        <v>2541</v>
      </c>
      <c r="B972" t="s">
        <v>2542</v>
      </c>
      <c r="C972" t="s">
        <v>2543</v>
      </c>
      <c r="D972" t="s">
        <v>2544</v>
      </c>
      <c r="E972" t="s">
        <v>162</v>
      </c>
      <c r="H972" t="s">
        <v>82</v>
      </c>
    </row>
    <row r="973" spans="1:8">
      <c r="A973" t="s">
        <v>2545</v>
      </c>
      <c r="B973" t="s">
        <v>2546</v>
      </c>
      <c r="C973" t="s">
        <v>2547</v>
      </c>
      <c r="D973" t="s">
        <v>2548</v>
      </c>
      <c r="E973" t="s">
        <v>162</v>
      </c>
      <c r="H973" t="s">
        <v>82</v>
      </c>
    </row>
    <row r="974" spans="1:8">
      <c r="A974" t="s">
        <v>2549</v>
      </c>
      <c r="B974" t="s">
        <v>2550</v>
      </c>
      <c r="C974" t="s">
        <v>799</v>
      </c>
      <c r="D974" t="s">
        <v>1098</v>
      </c>
      <c r="E974" t="s">
        <v>162</v>
      </c>
      <c r="H974" t="s">
        <v>82</v>
      </c>
    </row>
    <row r="975" spans="1:8">
      <c r="A975" t="s">
        <v>2551</v>
      </c>
      <c r="B975" t="s">
        <v>2552</v>
      </c>
      <c r="C975" t="s">
        <v>2553</v>
      </c>
      <c r="D975" t="s">
        <v>198</v>
      </c>
      <c r="E975" t="s">
        <v>162</v>
      </c>
      <c r="H975" t="s">
        <v>82</v>
      </c>
    </row>
    <row r="976" spans="1:8">
      <c r="A976" t="s">
        <v>2554</v>
      </c>
      <c r="B976" t="s">
        <v>2555</v>
      </c>
      <c r="C976" t="s">
        <v>2556</v>
      </c>
      <c r="D976" t="s">
        <v>2557</v>
      </c>
      <c r="E976" t="s">
        <v>162</v>
      </c>
      <c r="H976" t="s">
        <v>82</v>
      </c>
    </row>
    <row r="977" spans="1:8">
      <c r="A977" t="s">
        <v>2558</v>
      </c>
      <c r="B977" t="s">
        <v>2559</v>
      </c>
      <c r="C977" t="s">
        <v>2560</v>
      </c>
      <c r="D977" t="s">
        <v>944</v>
      </c>
      <c r="E977" t="s">
        <v>162</v>
      </c>
      <c r="H977" t="s">
        <v>82</v>
      </c>
    </row>
    <row r="978" spans="1:8">
      <c r="A978" t="s">
        <v>302</v>
      </c>
      <c r="B978" t="s">
        <v>2561</v>
      </c>
      <c r="C978" t="s">
        <v>304</v>
      </c>
      <c r="D978" t="s">
        <v>2562</v>
      </c>
      <c r="E978" t="s">
        <v>162</v>
      </c>
      <c r="H978" t="s">
        <v>82</v>
      </c>
    </row>
    <row r="979" spans="1:8">
      <c r="A979" t="s">
        <v>536</v>
      </c>
      <c r="B979" t="s">
        <v>2563</v>
      </c>
      <c r="C979" t="s">
        <v>537</v>
      </c>
      <c r="D979" t="s">
        <v>2564</v>
      </c>
      <c r="E979" t="s">
        <v>162</v>
      </c>
      <c r="H979" t="s">
        <v>82</v>
      </c>
    </row>
    <row r="980" spans="1:8">
      <c r="A980" t="s">
        <v>2565</v>
      </c>
      <c r="B980" t="s">
        <v>2566</v>
      </c>
      <c r="C980" t="s">
        <v>2567</v>
      </c>
      <c r="D980" t="s">
        <v>1883</v>
      </c>
      <c r="E980" t="s">
        <v>162</v>
      </c>
      <c r="H980" t="s">
        <v>82</v>
      </c>
    </row>
    <row r="981" spans="1:8">
      <c r="A981" t="s">
        <v>2568</v>
      </c>
      <c r="B981" t="s">
        <v>2569</v>
      </c>
      <c r="C981" t="s">
        <v>2107</v>
      </c>
      <c r="D981" t="s">
        <v>1041</v>
      </c>
      <c r="E981" t="s">
        <v>162</v>
      </c>
      <c r="H981" t="s">
        <v>82</v>
      </c>
    </row>
    <row r="982" spans="1:8">
      <c r="A982" t="s">
        <v>1230</v>
      </c>
      <c r="B982" t="s">
        <v>1231</v>
      </c>
      <c r="C982" t="s">
        <v>1232</v>
      </c>
      <c r="D982" t="s">
        <v>232</v>
      </c>
      <c r="E982" t="s">
        <v>162</v>
      </c>
      <c r="H982" t="s">
        <v>82</v>
      </c>
    </row>
    <row r="983" spans="1:8">
      <c r="A983" t="s">
        <v>2570</v>
      </c>
      <c r="B983" t="s">
        <v>2571</v>
      </c>
      <c r="C983" t="s">
        <v>2572</v>
      </c>
      <c r="D983" t="s">
        <v>2009</v>
      </c>
      <c r="E983" t="s">
        <v>162</v>
      </c>
      <c r="H983" t="s">
        <v>82</v>
      </c>
    </row>
    <row r="984" spans="1:8">
      <c r="A984" t="s">
        <v>114</v>
      </c>
      <c r="B984" t="s">
        <v>2573</v>
      </c>
      <c r="C984" t="s">
        <v>2574</v>
      </c>
      <c r="D984" t="s">
        <v>2575</v>
      </c>
      <c r="E984" t="s">
        <v>162</v>
      </c>
      <c r="H984" t="s">
        <v>82</v>
      </c>
    </row>
    <row r="985" spans="1:8">
      <c r="A985" t="s">
        <v>1259</v>
      </c>
      <c r="B985" t="s">
        <v>2576</v>
      </c>
      <c r="C985" t="s">
        <v>1261</v>
      </c>
      <c r="D985" t="s">
        <v>2577</v>
      </c>
      <c r="E985" t="s">
        <v>162</v>
      </c>
      <c r="H985" t="s">
        <v>82</v>
      </c>
    </row>
    <row r="986" spans="1:8">
      <c r="A986" t="s">
        <v>2578</v>
      </c>
      <c r="B986" t="s">
        <v>2579</v>
      </c>
      <c r="C986" t="s">
        <v>2396</v>
      </c>
      <c r="D986" t="s">
        <v>665</v>
      </c>
      <c r="E986" t="s">
        <v>162</v>
      </c>
      <c r="H986" t="s">
        <v>82</v>
      </c>
    </row>
    <row r="987" spans="1:8">
      <c r="A987" t="s">
        <v>2127</v>
      </c>
      <c r="B987" t="s">
        <v>238</v>
      </c>
      <c r="C987" t="s">
        <v>2129</v>
      </c>
      <c r="D987" t="s">
        <v>240</v>
      </c>
      <c r="E987" t="s">
        <v>162</v>
      </c>
      <c r="H987" t="s">
        <v>82</v>
      </c>
    </row>
    <row r="988" spans="1:8">
      <c r="A988" t="s">
        <v>350</v>
      </c>
      <c r="B988" t="s">
        <v>2580</v>
      </c>
      <c r="C988" t="s">
        <v>352</v>
      </c>
      <c r="D988" t="s">
        <v>2581</v>
      </c>
      <c r="E988" t="s">
        <v>162</v>
      </c>
      <c r="H988" t="s">
        <v>82</v>
      </c>
    </row>
    <row r="989" spans="1:8">
      <c r="A989" t="s">
        <v>353</v>
      </c>
      <c r="B989" t="s">
        <v>2582</v>
      </c>
      <c r="C989" t="s">
        <v>355</v>
      </c>
      <c r="D989" t="s">
        <v>370</v>
      </c>
      <c r="E989" t="s">
        <v>162</v>
      </c>
      <c r="H989" t="s">
        <v>82</v>
      </c>
    </row>
    <row r="990" spans="1:8">
      <c r="A990" t="s">
        <v>3103</v>
      </c>
      <c r="B990" t="s">
        <v>3104</v>
      </c>
      <c r="C990" t="s">
        <v>3105</v>
      </c>
      <c r="D990" t="s">
        <v>1844</v>
      </c>
      <c r="E990" t="s">
        <v>162</v>
      </c>
      <c r="H990" t="s">
        <v>109</v>
      </c>
    </row>
    <row r="991" spans="1:8">
      <c r="A991" t="s">
        <v>2651</v>
      </c>
      <c r="B991" t="s">
        <v>2652</v>
      </c>
      <c r="C991" t="s">
        <v>1818</v>
      </c>
      <c r="D991" t="s">
        <v>2653</v>
      </c>
      <c r="E991" t="s">
        <v>162</v>
      </c>
      <c r="H991" t="s">
        <v>109</v>
      </c>
    </row>
    <row r="992" spans="1:8">
      <c r="A992" t="s">
        <v>3106</v>
      </c>
      <c r="B992" t="s">
        <v>3107</v>
      </c>
      <c r="C992" t="s">
        <v>3108</v>
      </c>
      <c r="D992" t="s">
        <v>2751</v>
      </c>
      <c r="E992" t="s">
        <v>162</v>
      </c>
      <c r="H992" t="s">
        <v>109</v>
      </c>
    </row>
    <row r="993" spans="1:8">
      <c r="A993" t="s">
        <v>336</v>
      </c>
      <c r="B993" t="s">
        <v>3109</v>
      </c>
      <c r="C993" t="s">
        <v>338</v>
      </c>
      <c r="D993" t="s">
        <v>1222</v>
      </c>
      <c r="E993" t="s">
        <v>162</v>
      </c>
      <c r="H993" t="s">
        <v>109</v>
      </c>
    </row>
    <row r="994" spans="1:8">
      <c r="A994" t="s">
        <v>95</v>
      </c>
      <c r="B994" t="s">
        <v>3173</v>
      </c>
      <c r="C994" t="s">
        <v>753</v>
      </c>
      <c r="D994" t="s">
        <v>1045</v>
      </c>
      <c r="E994" t="s">
        <v>162</v>
      </c>
      <c r="H994" t="s">
        <v>95</v>
      </c>
    </row>
    <row r="995" spans="1:8">
      <c r="A995" t="s">
        <v>95</v>
      </c>
      <c r="B995" t="s">
        <v>3172</v>
      </c>
      <c r="C995" t="s">
        <v>753</v>
      </c>
      <c r="D995" t="s">
        <v>3172</v>
      </c>
      <c r="E995" t="s">
        <v>267</v>
      </c>
      <c r="H995" t="s">
        <v>95</v>
      </c>
    </row>
    <row r="996" spans="1:8">
      <c r="A996" t="s">
        <v>95</v>
      </c>
      <c r="B996" t="s">
        <v>1593</v>
      </c>
      <c r="C996" t="s">
        <v>753</v>
      </c>
      <c r="D996" t="s">
        <v>1594</v>
      </c>
      <c r="E996" t="s">
        <v>162</v>
      </c>
      <c r="H996" t="s">
        <v>1588</v>
      </c>
    </row>
    <row r="997" spans="1:8">
      <c r="A997" t="s">
        <v>1103</v>
      </c>
      <c r="B997" t="s">
        <v>1365</v>
      </c>
      <c r="C997" t="s">
        <v>1105</v>
      </c>
      <c r="D997" t="s">
        <v>1366</v>
      </c>
      <c r="E997" t="s">
        <v>267</v>
      </c>
      <c r="H997" t="s">
        <v>1588</v>
      </c>
    </row>
    <row r="998" spans="1:8">
      <c r="A998" t="s">
        <v>409</v>
      </c>
      <c r="B998" t="s">
        <v>1589</v>
      </c>
      <c r="C998" t="s">
        <v>411</v>
      </c>
      <c r="D998" t="s">
        <v>1590</v>
      </c>
      <c r="E998" t="s">
        <v>267</v>
      </c>
      <c r="H998" t="s">
        <v>1588</v>
      </c>
    </row>
    <row r="999" spans="1:8">
      <c r="A999" t="s">
        <v>95</v>
      </c>
      <c r="B999" t="s">
        <v>1591</v>
      </c>
      <c r="C999" t="s">
        <v>753</v>
      </c>
      <c r="D999" t="s">
        <v>1592</v>
      </c>
      <c r="E999" t="s">
        <v>267</v>
      </c>
      <c r="H999" t="s">
        <v>1588</v>
      </c>
    </row>
    <row r="1000" spans="1:8">
      <c r="A1000" t="s">
        <v>1595</v>
      </c>
      <c r="B1000" t="s">
        <v>1596</v>
      </c>
      <c r="C1000" t="s">
        <v>1597</v>
      </c>
      <c r="D1000" t="s">
        <v>1335</v>
      </c>
      <c r="E1000" t="s">
        <v>267</v>
      </c>
      <c r="H1000" t="s">
        <v>1588</v>
      </c>
    </row>
    <row r="1001" spans="1:8">
      <c r="A1001" t="s">
        <v>1598</v>
      </c>
      <c r="B1001" t="s">
        <v>1599</v>
      </c>
      <c r="C1001" t="s">
        <v>1600</v>
      </c>
      <c r="D1001" t="s">
        <v>1601</v>
      </c>
      <c r="E1001" t="s">
        <v>267</v>
      </c>
      <c r="H1001" t="s">
        <v>1588</v>
      </c>
    </row>
    <row r="1002" spans="1:8">
      <c r="A1002" t="s">
        <v>528</v>
      </c>
      <c r="B1002" t="s">
        <v>1602</v>
      </c>
      <c r="C1002" t="s">
        <v>530</v>
      </c>
      <c r="D1002" t="s">
        <v>1602</v>
      </c>
      <c r="E1002" t="s">
        <v>267</v>
      </c>
      <c r="H1002" t="s">
        <v>1588</v>
      </c>
    </row>
    <row r="1003" spans="1:8">
      <c r="A1003" t="s">
        <v>217</v>
      </c>
      <c r="B1003" t="s">
        <v>1603</v>
      </c>
      <c r="C1003" t="s">
        <v>219</v>
      </c>
      <c r="D1003" t="s">
        <v>1604</v>
      </c>
      <c r="E1003" t="s">
        <v>267</v>
      </c>
      <c r="H1003" t="s">
        <v>1588</v>
      </c>
    </row>
    <row r="1004" spans="1:8">
      <c r="A1004" t="s">
        <v>1605</v>
      </c>
      <c r="B1004" t="s">
        <v>1606</v>
      </c>
      <c r="C1004" t="s">
        <v>1607</v>
      </c>
      <c r="D1004" t="s">
        <v>696</v>
      </c>
      <c r="E1004" t="s">
        <v>267</v>
      </c>
      <c r="H1004" t="s">
        <v>1588</v>
      </c>
    </row>
    <row r="1005" spans="1:8">
      <c r="A1005" t="s">
        <v>1608</v>
      </c>
      <c r="B1005" t="s">
        <v>1609</v>
      </c>
      <c r="C1005" t="s">
        <v>1610</v>
      </c>
      <c r="D1005" t="s">
        <v>1611</v>
      </c>
      <c r="E1005" t="s">
        <v>267</v>
      </c>
      <c r="H1005" t="s">
        <v>1588</v>
      </c>
    </row>
    <row r="1006" spans="1:8">
      <c r="A1006" t="s">
        <v>106</v>
      </c>
      <c r="B1006" t="s">
        <v>1612</v>
      </c>
      <c r="C1006" t="s">
        <v>898</v>
      </c>
      <c r="D1006" t="s">
        <v>1613</v>
      </c>
      <c r="E1006" t="s">
        <v>267</v>
      </c>
      <c r="H1006" t="s">
        <v>1588</v>
      </c>
    </row>
    <row r="1007" spans="1:8">
      <c r="A1007" t="s">
        <v>1615</v>
      </c>
      <c r="B1007" t="s">
        <v>1616</v>
      </c>
      <c r="C1007" t="s">
        <v>1617</v>
      </c>
      <c r="D1007" t="s">
        <v>1618</v>
      </c>
      <c r="E1007" t="s">
        <v>162</v>
      </c>
      <c r="H1007" t="s">
        <v>2941</v>
      </c>
    </row>
    <row r="1008" spans="1:8">
      <c r="A1008" t="s">
        <v>1614</v>
      </c>
      <c r="B1008" t="s">
        <v>1626</v>
      </c>
      <c r="C1008" t="s">
        <v>1059</v>
      </c>
      <c r="D1008" t="s">
        <v>1471</v>
      </c>
      <c r="E1008" t="s">
        <v>162</v>
      </c>
      <c r="H1008" t="s">
        <v>2941</v>
      </c>
    </row>
    <row r="1009" spans="1:8">
      <c r="A1009" t="s">
        <v>253</v>
      </c>
      <c r="B1009" t="s">
        <v>254</v>
      </c>
      <c r="C1009" t="s">
        <v>255</v>
      </c>
      <c r="D1009" t="s">
        <v>256</v>
      </c>
      <c r="E1009" t="s">
        <v>162</v>
      </c>
      <c r="H1009" t="s">
        <v>2941</v>
      </c>
    </row>
    <row r="1010" spans="1:8">
      <c r="A1010" t="s">
        <v>268</v>
      </c>
      <c r="B1010" t="s">
        <v>269</v>
      </c>
      <c r="C1010" t="s">
        <v>270</v>
      </c>
      <c r="D1010" t="s">
        <v>271</v>
      </c>
      <c r="E1010" t="s">
        <v>267</v>
      </c>
      <c r="H1010" t="s">
        <v>2941</v>
      </c>
    </row>
    <row r="1011" spans="1:8">
      <c r="A1011" t="s">
        <v>95</v>
      </c>
      <c r="B1011" t="s">
        <v>2412</v>
      </c>
      <c r="C1011" t="s">
        <v>753</v>
      </c>
      <c r="D1011" t="s">
        <v>1869</v>
      </c>
      <c r="E1011" t="s">
        <v>267</v>
      </c>
      <c r="H1011" t="s">
        <v>2941</v>
      </c>
    </row>
    <row r="1012" spans="1:8">
      <c r="A1012" t="s">
        <v>2888</v>
      </c>
      <c r="B1012" t="s">
        <v>2889</v>
      </c>
      <c r="C1012" t="s">
        <v>2890</v>
      </c>
      <c r="D1012" t="s">
        <v>2891</v>
      </c>
      <c r="E1012" t="s">
        <v>267</v>
      </c>
      <c r="H1012" t="s">
        <v>2941</v>
      </c>
    </row>
    <row r="1013" spans="1:8">
      <c r="A1013" t="s">
        <v>2941</v>
      </c>
      <c r="B1013" t="s">
        <v>1281</v>
      </c>
      <c r="C1013" t="s">
        <v>2942</v>
      </c>
      <c r="D1013" t="s">
        <v>1283</v>
      </c>
      <c r="E1013" t="s">
        <v>267</v>
      </c>
      <c r="H1013" t="s">
        <v>2941</v>
      </c>
    </row>
    <row r="1014" spans="1:8">
      <c r="A1014" t="s">
        <v>1852</v>
      </c>
      <c r="B1014" t="s">
        <v>1334</v>
      </c>
      <c r="C1014" t="s">
        <v>1854</v>
      </c>
      <c r="D1014" t="s">
        <v>1335</v>
      </c>
      <c r="E1014" t="s">
        <v>267</v>
      </c>
      <c r="H1014" t="s">
        <v>2941</v>
      </c>
    </row>
    <row r="1015" spans="1:8">
      <c r="A1015" t="s">
        <v>691</v>
      </c>
      <c r="B1015" t="s">
        <v>1593</v>
      </c>
      <c r="C1015" t="s">
        <v>693</v>
      </c>
      <c r="D1015" t="s">
        <v>1343</v>
      </c>
      <c r="E1015" t="s">
        <v>267</v>
      </c>
      <c r="H1015" t="s">
        <v>2941</v>
      </c>
    </row>
    <row r="1016" spans="1:8">
      <c r="A1016" t="s">
        <v>1531</v>
      </c>
      <c r="B1016" t="s">
        <v>2943</v>
      </c>
      <c r="C1016" t="s">
        <v>1533</v>
      </c>
      <c r="D1016" t="s">
        <v>2944</v>
      </c>
      <c r="E1016" t="s">
        <v>267</v>
      </c>
      <c r="H1016" t="s">
        <v>2941</v>
      </c>
    </row>
    <row r="1017" spans="1:8">
      <c r="A1017" t="s">
        <v>2381</v>
      </c>
      <c r="B1017" t="s">
        <v>1390</v>
      </c>
      <c r="C1017" t="s">
        <v>2945</v>
      </c>
      <c r="D1017" t="s">
        <v>1390</v>
      </c>
      <c r="E1017" t="s">
        <v>267</v>
      </c>
      <c r="H1017" t="s">
        <v>2941</v>
      </c>
    </row>
    <row r="1018" spans="1:8">
      <c r="A1018" t="s">
        <v>1700</v>
      </c>
      <c r="B1018" t="s">
        <v>1701</v>
      </c>
      <c r="C1018" t="s">
        <v>1702</v>
      </c>
      <c r="D1018" t="s">
        <v>829</v>
      </c>
      <c r="E1018" t="s">
        <v>267</v>
      </c>
      <c r="H1018" t="s">
        <v>1699</v>
      </c>
    </row>
    <row r="1019" spans="1:8">
      <c r="A1019" t="s">
        <v>1194</v>
      </c>
      <c r="B1019" t="s">
        <v>1703</v>
      </c>
      <c r="C1019" t="s">
        <v>1196</v>
      </c>
      <c r="D1019" t="s">
        <v>1704</v>
      </c>
      <c r="E1019" t="s">
        <v>267</v>
      </c>
      <c r="H1019" t="s">
        <v>1699</v>
      </c>
    </row>
    <row r="1020" spans="1:8">
      <c r="A1020" t="s">
        <v>1705</v>
      </c>
      <c r="B1020" t="s">
        <v>1706</v>
      </c>
      <c r="C1020" t="s">
        <v>1707</v>
      </c>
      <c r="D1020" t="s">
        <v>1708</v>
      </c>
      <c r="E1020" t="s">
        <v>267</v>
      </c>
      <c r="H1020" t="s">
        <v>1699</v>
      </c>
    </row>
    <row r="1021" spans="1:8">
      <c r="A1021" t="s">
        <v>1709</v>
      </c>
      <c r="B1021" t="s">
        <v>1710</v>
      </c>
      <c r="C1021" t="s">
        <v>1711</v>
      </c>
      <c r="D1021" t="s">
        <v>1712</v>
      </c>
      <c r="E1021" t="s">
        <v>267</v>
      </c>
      <c r="H1021" t="s">
        <v>1699</v>
      </c>
    </row>
    <row r="1022" spans="1:8">
      <c r="A1022" t="s">
        <v>1713</v>
      </c>
      <c r="B1022" t="s">
        <v>1370</v>
      </c>
      <c r="C1022" t="s">
        <v>1714</v>
      </c>
      <c r="D1022" t="s">
        <v>696</v>
      </c>
      <c r="E1022" t="s">
        <v>267</v>
      </c>
      <c r="H1022" t="s">
        <v>1699</v>
      </c>
    </row>
    <row r="1023" spans="1:8">
      <c r="A1023" t="s">
        <v>1715</v>
      </c>
      <c r="B1023" t="s">
        <v>1667</v>
      </c>
      <c r="C1023" t="s">
        <v>1716</v>
      </c>
      <c r="D1023" t="s">
        <v>1669</v>
      </c>
      <c r="E1023" t="s">
        <v>267</v>
      </c>
      <c r="H1023" t="s">
        <v>1699</v>
      </c>
    </row>
    <row r="1024" spans="1:8">
      <c r="A1024" t="s">
        <v>1535</v>
      </c>
      <c r="B1024" t="s">
        <v>1717</v>
      </c>
      <c r="C1024" t="s">
        <v>1536</v>
      </c>
      <c r="D1024" t="s">
        <v>1413</v>
      </c>
      <c r="E1024" t="s">
        <v>267</v>
      </c>
      <c r="H1024" t="s">
        <v>1699</v>
      </c>
    </row>
    <row r="1025" spans="1:8">
      <c r="A1025" t="s">
        <v>344</v>
      </c>
      <c r="B1025" t="s">
        <v>1510</v>
      </c>
      <c r="C1025" t="s">
        <v>346</v>
      </c>
      <c r="D1025" t="s">
        <v>174</v>
      </c>
      <c r="E1025" t="s">
        <v>267</v>
      </c>
      <c r="H1025" t="s">
        <v>1699</v>
      </c>
    </row>
    <row r="1026" spans="1:8">
      <c r="A1026" t="s">
        <v>2059</v>
      </c>
      <c r="B1026" t="s">
        <v>2141</v>
      </c>
      <c r="C1026" t="s">
        <v>2142</v>
      </c>
      <c r="D1026" t="s">
        <v>2143</v>
      </c>
      <c r="E1026" t="s">
        <v>162</v>
      </c>
      <c r="H1026" t="s">
        <v>2140</v>
      </c>
    </row>
    <row r="1027" spans="1:8">
      <c r="A1027" t="s">
        <v>2152</v>
      </c>
      <c r="B1027" t="s">
        <v>1656</v>
      </c>
      <c r="C1027" t="s">
        <v>2153</v>
      </c>
      <c r="D1027" t="s">
        <v>232</v>
      </c>
      <c r="E1027" t="s">
        <v>162</v>
      </c>
      <c r="H1027" t="s">
        <v>2140</v>
      </c>
    </row>
    <row r="1028" spans="1:8">
      <c r="A1028" t="s">
        <v>2154</v>
      </c>
      <c r="B1028" t="s">
        <v>2155</v>
      </c>
      <c r="C1028" t="s">
        <v>2156</v>
      </c>
      <c r="D1028" t="s">
        <v>2157</v>
      </c>
      <c r="E1028" t="s">
        <v>162</v>
      </c>
      <c r="H1028" t="s">
        <v>2140</v>
      </c>
    </row>
    <row r="1029" spans="1:8">
      <c r="A1029" t="s">
        <v>2166</v>
      </c>
      <c r="B1029" t="s">
        <v>2167</v>
      </c>
      <c r="C1029" t="s">
        <v>1185</v>
      </c>
      <c r="D1029" t="s">
        <v>604</v>
      </c>
      <c r="E1029" t="s">
        <v>162</v>
      </c>
      <c r="H1029" t="s">
        <v>2140</v>
      </c>
    </row>
    <row r="1030" spans="1:8">
      <c r="A1030" t="s">
        <v>2168</v>
      </c>
      <c r="B1030" t="s">
        <v>2169</v>
      </c>
      <c r="C1030" t="s">
        <v>2170</v>
      </c>
      <c r="D1030" t="s">
        <v>202</v>
      </c>
      <c r="E1030" t="s">
        <v>162</v>
      </c>
      <c r="H1030" t="s">
        <v>2140</v>
      </c>
    </row>
    <row r="1031" spans="1:8">
      <c r="A1031" t="s">
        <v>1074</v>
      </c>
      <c r="B1031" t="s">
        <v>2171</v>
      </c>
      <c r="C1031" t="s">
        <v>1076</v>
      </c>
      <c r="D1031" t="s">
        <v>2172</v>
      </c>
      <c r="E1031" t="s">
        <v>162</v>
      </c>
      <c r="H1031" t="s">
        <v>2140</v>
      </c>
    </row>
    <row r="1032" spans="1:8">
      <c r="A1032" t="s">
        <v>2089</v>
      </c>
      <c r="B1032" t="s">
        <v>2173</v>
      </c>
      <c r="C1032" t="s">
        <v>2091</v>
      </c>
      <c r="D1032" t="s">
        <v>206</v>
      </c>
      <c r="E1032" t="s">
        <v>162</v>
      </c>
      <c r="H1032" t="s">
        <v>2140</v>
      </c>
    </row>
    <row r="1033" spans="1:8">
      <c r="A1033" t="s">
        <v>858</v>
      </c>
      <c r="B1033" t="s">
        <v>2174</v>
      </c>
      <c r="C1033" t="s">
        <v>860</v>
      </c>
      <c r="D1033" t="s">
        <v>2175</v>
      </c>
      <c r="E1033" t="s">
        <v>162</v>
      </c>
      <c r="H1033" t="s">
        <v>2140</v>
      </c>
    </row>
    <row r="1034" spans="1:8">
      <c r="A1034" t="s">
        <v>866</v>
      </c>
      <c r="B1034" t="s">
        <v>2179</v>
      </c>
      <c r="C1034" t="s">
        <v>868</v>
      </c>
      <c r="D1034" t="s">
        <v>2180</v>
      </c>
      <c r="E1034" t="s">
        <v>162</v>
      </c>
      <c r="H1034" t="s">
        <v>2140</v>
      </c>
    </row>
    <row r="1035" spans="1:8">
      <c r="A1035" t="s">
        <v>866</v>
      </c>
      <c r="B1035" t="s">
        <v>2178</v>
      </c>
      <c r="C1035" t="s">
        <v>868</v>
      </c>
      <c r="D1035" t="s">
        <v>1896</v>
      </c>
      <c r="E1035" t="s">
        <v>162</v>
      </c>
      <c r="H1035" t="s">
        <v>2140</v>
      </c>
    </row>
    <row r="1036" spans="1:8">
      <c r="A1036" t="s">
        <v>1486</v>
      </c>
      <c r="B1036" t="s">
        <v>1902</v>
      </c>
      <c r="C1036" t="s">
        <v>1488</v>
      </c>
      <c r="D1036" t="s">
        <v>955</v>
      </c>
      <c r="E1036" t="s">
        <v>162</v>
      </c>
      <c r="H1036" t="s">
        <v>2140</v>
      </c>
    </row>
    <row r="1037" spans="1:8">
      <c r="A1037" t="s">
        <v>2189</v>
      </c>
      <c r="B1037" t="s">
        <v>2192</v>
      </c>
      <c r="C1037" t="s">
        <v>2191</v>
      </c>
      <c r="D1037" t="s">
        <v>466</v>
      </c>
      <c r="E1037" t="s">
        <v>162</v>
      </c>
      <c r="H1037" t="s">
        <v>2140</v>
      </c>
    </row>
    <row r="1038" spans="1:8">
      <c r="A1038" t="s">
        <v>2195</v>
      </c>
      <c r="B1038" t="s">
        <v>1285</v>
      </c>
      <c r="C1038" t="s">
        <v>2196</v>
      </c>
      <c r="D1038" t="s">
        <v>1287</v>
      </c>
      <c r="E1038" t="s">
        <v>162</v>
      </c>
      <c r="H1038" t="s">
        <v>2140</v>
      </c>
    </row>
    <row r="1039" spans="1:8">
      <c r="A1039" t="s">
        <v>353</v>
      </c>
      <c r="B1039" t="s">
        <v>2200</v>
      </c>
      <c r="C1039" t="s">
        <v>355</v>
      </c>
      <c r="D1039" t="s">
        <v>681</v>
      </c>
      <c r="E1039" t="s">
        <v>162</v>
      </c>
      <c r="H1039" t="s">
        <v>2140</v>
      </c>
    </row>
    <row r="1040" spans="1:8">
      <c r="A1040" t="s">
        <v>353</v>
      </c>
      <c r="B1040" t="s">
        <v>2198</v>
      </c>
      <c r="C1040" t="s">
        <v>355</v>
      </c>
      <c r="D1040" t="s">
        <v>2199</v>
      </c>
      <c r="E1040" t="s">
        <v>162</v>
      </c>
      <c r="H1040" t="s">
        <v>2140</v>
      </c>
    </row>
    <row r="1041" spans="1:8">
      <c r="A1041" t="s">
        <v>560</v>
      </c>
      <c r="B1041" t="s">
        <v>2144</v>
      </c>
      <c r="C1041" t="s">
        <v>562</v>
      </c>
      <c r="D1041" t="s">
        <v>275</v>
      </c>
      <c r="E1041" t="s">
        <v>267</v>
      </c>
      <c r="H1041" t="s">
        <v>2140</v>
      </c>
    </row>
    <row r="1042" spans="1:8">
      <c r="A1042" t="s">
        <v>560</v>
      </c>
      <c r="B1042" t="s">
        <v>736</v>
      </c>
      <c r="C1042" t="s">
        <v>562</v>
      </c>
      <c r="D1042" t="s">
        <v>2145</v>
      </c>
      <c r="E1042" t="s">
        <v>267</v>
      </c>
      <c r="H1042" t="s">
        <v>2140</v>
      </c>
    </row>
    <row r="1043" spans="1:8">
      <c r="A1043" t="s">
        <v>751</v>
      </c>
      <c r="B1043" t="s">
        <v>2146</v>
      </c>
      <c r="C1043" t="s">
        <v>753</v>
      </c>
      <c r="D1043" t="s">
        <v>2147</v>
      </c>
      <c r="E1043" t="s">
        <v>267</v>
      </c>
      <c r="H1043" t="s">
        <v>2140</v>
      </c>
    </row>
    <row r="1044" spans="1:8">
      <c r="A1044" t="s">
        <v>2148</v>
      </c>
      <c r="B1044" t="s">
        <v>2149</v>
      </c>
      <c r="C1044" t="s">
        <v>2150</v>
      </c>
      <c r="D1044" t="s">
        <v>2151</v>
      </c>
      <c r="E1044" t="s">
        <v>267</v>
      </c>
      <c r="H1044" t="s">
        <v>2140</v>
      </c>
    </row>
    <row r="1045" spans="1:8">
      <c r="A1045" t="s">
        <v>1338</v>
      </c>
      <c r="B1045" t="s">
        <v>1342</v>
      </c>
      <c r="C1045" t="s">
        <v>1340</v>
      </c>
      <c r="D1045" t="s">
        <v>1343</v>
      </c>
      <c r="E1045" t="s">
        <v>267</v>
      </c>
      <c r="H1045" t="s">
        <v>2140</v>
      </c>
    </row>
    <row r="1046" spans="1:8">
      <c r="A1046" t="s">
        <v>2154</v>
      </c>
      <c r="B1046" t="s">
        <v>2158</v>
      </c>
      <c r="C1046" t="s">
        <v>2156</v>
      </c>
      <c r="D1046" t="s">
        <v>2159</v>
      </c>
      <c r="E1046" t="s">
        <v>267</v>
      </c>
      <c r="H1046" t="s">
        <v>2140</v>
      </c>
    </row>
    <row r="1047" spans="1:8">
      <c r="A1047" t="s">
        <v>429</v>
      </c>
      <c r="B1047" t="s">
        <v>2160</v>
      </c>
      <c r="C1047" t="s">
        <v>431</v>
      </c>
      <c r="D1047" t="s">
        <v>1509</v>
      </c>
      <c r="E1047" t="s">
        <v>267</v>
      </c>
      <c r="H1047" t="s">
        <v>2140</v>
      </c>
    </row>
    <row r="1048" spans="1:8">
      <c r="A1048" t="s">
        <v>791</v>
      </c>
      <c r="B1048" t="s">
        <v>2161</v>
      </c>
      <c r="C1048" t="s">
        <v>793</v>
      </c>
      <c r="D1048" t="s">
        <v>2162</v>
      </c>
      <c r="E1048" t="s">
        <v>267</v>
      </c>
      <c r="H1048" t="s">
        <v>2140</v>
      </c>
    </row>
    <row r="1049" spans="1:8">
      <c r="A1049" t="s">
        <v>2163</v>
      </c>
      <c r="B1049" t="s">
        <v>2164</v>
      </c>
      <c r="C1049" t="s">
        <v>2165</v>
      </c>
      <c r="D1049" t="s">
        <v>1343</v>
      </c>
      <c r="E1049" t="s">
        <v>267</v>
      </c>
      <c r="H1049" t="s">
        <v>2140</v>
      </c>
    </row>
    <row r="1050" spans="1:8">
      <c r="A1050" t="s">
        <v>2176</v>
      </c>
      <c r="B1050" t="s">
        <v>629</v>
      </c>
      <c r="C1050" t="s">
        <v>2177</v>
      </c>
      <c r="D1050" t="s">
        <v>631</v>
      </c>
      <c r="E1050" t="s">
        <v>267</v>
      </c>
      <c r="H1050" t="s">
        <v>2140</v>
      </c>
    </row>
    <row r="1051" spans="1:8">
      <c r="A1051" t="s">
        <v>2100</v>
      </c>
      <c r="B1051" t="s">
        <v>2181</v>
      </c>
      <c r="C1051" t="s">
        <v>2102</v>
      </c>
      <c r="D1051" t="s">
        <v>2182</v>
      </c>
      <c r="E1051" t="s">
        <v>267</v>
      </c>
      <c r="H1051" t="s">
        <v>2140</v>
      </c>
    </row>
    <row r="1052" spans="1:8">
      <c r="A1052" t="s">
        <v>2100</v>
      </c>
      <c r="B1052" t="s">
        <v>2183</v>
      </c>
      <c r="C1052" t="s">
        <v>2102</v>
      </c>
      <c r="D1052" t="s">
        <v>2184</v>
      </c>
      <c r="E1052" t="s">
        <v>267</v>
      </c>
      <c r="H1052" t="s">
        <v>2140</v>
      </c>
    </row>
    <row r="1053" spans="1:8">
      <c r="A1053" t="s">
        <v>1486</v>
      </c>
      <c r="B1053" t="s">
        <v>2185</v>
      </c>
      <c r="C1053" t="s">
        <v>1488</v>
      </c>
      <c r="D1053" t="s">
        <v>1056</v>
      </c>
      <c r="E1053" t="s">
        <v>267</v>
      </c>
      <c r="H1053" t="s">
        <v>2140</v>
      </c>
    </row>
    <row r="1054" spans="1:8">
      <c r="A1054" t="s">
        <v>2186</v>
      </c>
      <c r="B1054" t="s">
        <v>2187</v>
      </c>
      <c r="C1054" t="s">
        <v>2188</v>
      </c>
      <c r="D1054" t="s">
        <v>624</v>
      </c>
      <c r="E1054" t="s">
        <v>267</v>
      </c>
      <c r="H1054" t="s">
        <v>2140</v>
      </c>
    </row>
    <row r="1055" spans="1:8">
      <c r="A1055" t="s">
        <v>2189</v>
      </c>
      <c r="B1055" t="s">
        <v>2006</v>
      </c>
      <c r="C1055" t="s">
        <v>2191</v>
      </c>
      <c r="D1055" t="s">
        <v>335</v>
      </c>
      <c r="E1055" t="s">
        <v>267</v>
      </c>
      <c r="H1055" t="s">
        <v>2140</v>
      </c>
    </row>
    <row r="1056" spans="1:8">
      <c r="A1056" t="s">
        <v>2189</v>
      </c>
      <c r="B1056" t="s">
        <v>2190</v>
      </c>
      <c r="C1056" t="s">
        <v>2191</v>
      </c>
      <c r="D1056" t="s">
        <v>2068</v>
      </c>
      <c r="E1056" t="s">
        <v>267</v>
      </c>
      <c r="H1056" t="s">
        <v>2140</v>
      </c>
    </row>
    <row r="1057" spans="1:8">
      <c r="A1057" t="s">
        <v>2193</v>
      </c>
      <c r="B1057" t="s">
        <v>2181</v>
      </c>
      <c r="C1057" t="s">
        <v>2194</v>
      </c>
      <c r="D1057" t="s">
        <v>2182</v>
      </c>
      <c r="E1057" t="s">
        <v>267</v>
      </c>
      <c r="H1057" t="s">
        <v>2140</v>
      </c>
    </row>
    <row r="1058" spans="1:8">
      <c r="A1058" t="s">
        <v>1498</v>
      </c>
      <c r="B1058" t="s">
        <v>505</v>
      </c>
      <c r="C1058" t="s">
        <v>1500</v>
      </c>
      <c r="D1058" t="s">
        <v>507</v>
      </c>
      <c r="E1058" t="s">
        <v>267</v>
      </c>
      <c r="H1058" t="s">
        <v>2140</v>
      </c>
    </row>
    <row r="1059" spans="1:8">
      <c r="A1059" t="s">
        <v>1751</v>
      </c>
      <c r="B1059" t="s">
        <v>629</v>
      </c>
      <c r="C1059" t="s">
        <v>1753</v>
      </c>
      <c r="D1059" t="s">
        <v>631</v>
      </c>
      <c r="E1059" t="s">
        <v>267</v>
      </c>
      <c r="H1059" t="s">
        <v>2140</v>
      </c>
    </row>
    <row r="1060" spans="1:8">
      <c r="A1060" t="s">
        <v>757</v>
      </c>
      <c r="B1060" t="s">
        <v>1540</v>
      </c>
      <c r="C1060" t="s">
        <v>1541</v>
      </c>
      <c r="D1060" t="s">
        <v>1411</v>
      </c>
      <c r="E1060" t="s">
        <v>267</v>
      </c>
      <c r="H1060" t="s">
        <v>2140</v>
      </c>
    </row>
    <row r="1061" spans="1:8">
      <c r="A1061" t="s">
        <v>908</v>
      </c>
      <c r="B1061" t="s">
        <v>2197</v>
      </c>
      <c r="C1061" t="s">
        <v>910</v>
      </c>
      <c r="D1061" t="s">
        <v>1411</v>
      </c>
      <c r="E1061" t="s">
        <v>267</v>
      </c>
      <c r="H1061" t="s">
        <v>2140</v>
      </c>
    </row>
    <row r="1062" spans="1:8">
      <c r="A1062" t="s">
        <v>1578</v>
      </c>
      <c r="B1062" t="s">
        <v>1579</v>
      </c>
      <c r="C1062" t="s">
        <v>1580</v>
      </c>
      <c r="D1062" t="s">
        <v>638</v>
      </c>
      <c r="E1062" t="s">
        <v>267</v>
      </c>
      <c r="H1062" t="s">
        <v>2140</v>
      </c>
    </row>
    <row r="1063" spans="1:8">
      <c r="A1063" t="s">
        <v>1770</v>
      </c>
      <c r="B1063" t="s">
        <v>1240</v>
      </c>
      <c r="C1063" t="s">
        <v>1772</v>
      </c>
      <c r="D1063" t="s">
        <v>202</v>
      </c>
      <c r="E1063" t="s">
        <v>162</v>
      </c>
      <c r="H1063" t="s">
        <v>86</v>
      </c>
    </row>
    <row r="1064" spans="1:8">
      <c r="A1064" t="s">
        <v>3076</v>
      </c>
      <c r="B1064" t="s">
        <v>3077</v>
      </c>
      <c r="C1064" t="s">
        <v>3078</v>
      </c>
      <c r="D1064" t="s">
        <v>436</v>
      </c>
      <c r="E1064" t="s">
        <v>162</v>
      </c>
      <c r="H1064" t="s">
        <v>86</v>
      </c>
    </row>
    <row r="1065" spans="1:8">
      <c r="A1065" t="s">
        <v>2797</v>
      </c>
      <c r="B1065" t="s">
        <v>3083</v>
      </c>
      <c r="C1065" t="s">
        <v>2798</v>
      </c>
      <c r="D1065" t="s">
        <v>470</v>
      </c>
      <c r="E1065" t="s">
        <v>162</v>
      </c>
      <c r="H1065" t="s">
        <v>86</v>
      </c>
    </row>
    <row r="1066" spans="1:8">
      <c r="A1066" t="s">
        <v>1651</v>
      </c>
      <c r="B1066" t="s">
        <v>2834</v>
      </c>
      <c r="C1066" t="s">
        <v>1653</v>
      </c>
      <c r="D1066" t="s">
        <v>1296</v>
      </c>
      <c r="E1066" t="s">
        <v>162</v>
      </c>
      <c r="H1066" t="s">
        <v>86</v>
      </c>
    </row>
    <row r="1067" spans="1:8">
      <c r="A1067" t="s">
        <v>791</v>
      </c>
      <c r="B1067" t="s">
        <v>2839</v>
      </c>
      <c r="C1067" t="s">
        <v>793</v>
      </c>
      <c r="D1067" t="s">
        <v>1079</v>
      </c>
      <c r="E1067" t="s">
        <v>162</v>
      </c>
      <c r="H1067" t="s">
        <v>86</v>
      </c>
    </row>
    <row r="1068" spans="1:8">
      <c r="A1068" t="s">
        <v>1184</v>
      </c>
      <c r="B1068" t="s">
        <v>714</v>
      </c>
      <c r="C1068" t="s">
        <v>1185</v>
      </c>
      <c r="D1068" t="s">
        <v>716</v>
      </c>
      <c r="E1068" t="s">
        <v>162</v>
      </c>
      <c r="H1068" t="s">
        <v>86</v>
      </c>
    </row>
    <row r="1069" spans="1:8">
      <c r="A1069" t="s">
        <v>824</v>
      </c>
      <c r="B1069" t="s">
        <v>825</v>
      </c>
      <c r="C1069" t="s">
        <v>826</v>
      </c>
      <c r="D1069" t="s">
        <v>827</v>
      </c>
      <c r="E1069" t="s">
        <v>162</v>
      </c>
      <c r="H1069" t="s">
        <v>86</v>
      </c>
    </row>
    <row r="1070" spans="1:8">
      <c r="A1070" t="s">
        <v>217</v>
      </c>
      <c r="B1070" t="s">
        <v>3095</v>
      </c>
      <c r="C1070" t="s">
        <v>219</v>
      </c>
      <c r="D1070" t="s">
        <v>220</v>
      </c>
      <c r="E1070" t="s">
        <v>162</v>
      </c>
      <c r="H1070" t="s">
        <v>86</v>
      </c>
    </row>
    <row r="1071" spans="1:8">
      <c r="A1071" t="s">
        <v>2731</v>
      </c>
      <c r="B1071" t="s">
        <v>3096</v>
      </c>
      <c r="C1071" t="s">
        <v>2733</v>
      </c>
      <c r="D1071" t="s">
        <v>3097</v>
      </c>
      <c r="E1071" t="s">
        <v>162</v>
      </c>
      <c r="H1071" t="s">
        <v>86</v>
      </c>
    </row>
    <row r="1072" spans="1:8">
      <c r="A1072" t="s">
        <v>3099</v>
      </c>
      <c r="B1072" t="s">
        <v>238</v>
      </c>
      <c r="C1072" t="s">
        <v>681</v>
      </c>
      <c r="D1072" t="s">
        <v>240</v>
      </c>
      <c r="E1072" t="s">
        <v>162</v>
      </c>
      <c r="H1072" t="s">
        <v>86</v>
      </c>
    </row>
    <row r="1073" spans="1:8">
      <c r="A1073" t="s">
        <v>713</v>
      </c>
      <c r="B1073" t="s">
        <v>3100</v>
      </c>
      <c r="C1073" t="s">
        <v>715</v>
      </c>
      <c r="D1073" t="s">
        <v>2175</v>
      </c>
      <c r="E1073" t="s">
        <v>162</v>
      </c>
      <c r="H1073" t="s">
        <v>86</v>
      </c>
    </row>
    <row r="1074" spans="1:8">
      <c r="A1074" t="s">
        <v>3079</v>
      </c>
      <c r="B1074" t="s">
        <v>653</v>
      </c>
      <c r="C1074" t="s">
        <v>3080</v>
      </c>
      <c r="D1074" t="s">
        <v>655</v>
      </c>
      <c r="E1074" t="s">
        <v>267</v>
      </c>
      <c r="H1074" t="s">
        <v>86</v>
      </c>
    </row>
    <row r="1075" spans="1:8">
      <c r="A1075" t="s">
        <v>740</v>
      </c>
      <c r="B1075" t="s">
        <v>2842</v>
      </c>
      <c r="C1075" t="s">
        <v>741</v>
      </c>
      <c r="D1075" t="s">
        <v>301</v>
      </c>
      <c r="E1075" t="s">
        <v>267</v>
      </c>
      <c r="H1075" t="s">
        <v>86</v>
      </c>
    </row>
    <row r="1076" spans="1:8">
      <c r="A1076" t="s">
        <v>740</v>
      </c>
      <c r="B1076" t="s">
        <v>742</v>
      </c>
      <c r="C1076" t="s">
        <v>741</v>
      </c>
      <c r="D1076" t="s">
        <v>743</v>
      </c>
      <c r="E1076" t="s">
        <v>267</v>
      </c>
      <c r="H1076" t="s">
        <v>86</v>
      </c>
    </row>
    <row r="1077" spans="1:8">
      <c r="A1077" t="s">
        <v>3081</v>
      </c>
      <c r="B1077" t="s">
        <v>515</v>
      </c>
      <c r="C1077" t="s">
        <v>3082</v>
      </c>
      <c r="D1077" t="s">
        <v>1110</v>
      </c>
      <c r="E1077" t="s">
        <v>267</v>
      </c>
      <c r="H1077" t="s">
        <v>86</v>
      </c>
    </row>
    <row r="1078" spans="1:8">
      <c r="A1078" t="s">
        <v>3084</v>
      </c>
      <c r="B1078" t="s">
        <v>2901</v>
      </c>
      <c r="C1078" t="s">
        <v>3085</v>
      </c>
      <c r="D1078" t="s">
        <v>647</v>
      </c>
      <c r="E1078" t="s">
        <v>267</v>
      </c>
      <c r="H1078" t="s">
        <v>86</v>
      </c>
    </row>
    <row r="1079" spans="1:8">
      <c r="A1079" t="s">
        <v>761</v>
      </c>
      <c r="B1079" t="s">
        <v>3086</v>
      </c>
      <c r="C1079" t="s">
        <v>763</v>
      </c>
      <c r="D1079" t="s">
        <v>2111</v>
      </c>
      <c r="E1079" t="s">
        <v>267</v>
      </c>
      <c r="H1079" t="s">
        <v>86</v>
      </c>
    </row>
    <row r="1080" spans="1:8">
      <c r="A1080" t="s">
        <v>761</v>
      </c>
      <c r="B1080" t="s">
        <v>762</v>
      </c>
      <c r="C1080" t="s">
        <v>763</v>
      </c>
      <c r="D1080" t="s">
        <v>764</v>
      </c>
      <c r="E1080" t="s">
        <v>267</v>
      </c>
      <c r="H1080" t="s">
        <v>86</v>
      </c>
    </row>
    <row r="1081" spans="1:8">
      <c r="A1081" t="s">
        <v>776</v>
      </c>
      <c r="B1081" t="s">
        <v>777</v>
      </c>
      <c r="C1081" t="s">
        <v>778</v>
      </c>
      <c r="D1081" t="s">
        <v>779</v>
      </c>
      <c r="E1081" t="s">
        <v>267</v>
      </c>
      <c r="H1081" t="s">
        <v>86</v>
      </c>
    </row>
    <row r="1082" spans="1:8">
      <c r="A1082" t="s">
        <v>3087</v>
      </c>
      <c r="B1082" t="s">
        <v>3088</v>
      </c>
      <c r="C1082" t="s">
        <v>3089</v>
      </c>
      <c r="D1082" t="s">
        <v>3090</v>
      </c>
      <c r="E1082" t="s">
        <v>267</v>
      </c>
      <c r="H1082" t="s">
        <v>86</v>
      </c>
    </row>
    <row r="1083" spans="1:8">
      <c r="A1083" t="s">
        <v>1837</v>
      </c>
      <c r="B1083" t="s">
        <v>1951</v>
      </c>
      <c r="C1083" t="s">
        <v>1838</v>
      </c>
      <c r="D1083" t="s">
        <v>1951</v>
      </c>
      <c r="E1083" t="s">
        <v>267</v>
      </c>
      <c r="H1083" t="s">
        <v>86</v>
      </c>
    </row>
    <row r="1084" spans="1:8">
      <c r="A1084" t="s">
        <v>1409</v>
      </c>
      <c r="B1084" t="s">
        <v>3091</v>
      </c>
      <c r="C1084" t="s">
        <v>201</v>
      </c>
      <c r="D1084" t="s">
        <v>1945</v>
      </c>
      <c r="E1084" t="s">
        <v>3178</v>
      </c>
      <c r="H1084" t="s">
        <v>86</v>
      </c>
    </row>
    <row r="1085" spans="1:8">
      <c r="A1085" t="s">
        <v>3092</v>
      </c>
      <c r="B1085" t="s">
        <v>300</v>
      </c>
      <c r="C1085" t="s">
        <v>3093</v>
      </c>
      <c r="D1085" t="s">
        <v>301</v>
      </c>
      <c r="E1085" t="s">
        <v>267</v>
      </c>
      <c r="H1085" t="s">
        <v>86</v>
      </c>
    </row>
    <row r="1086" spans="1:8">
      <c r="A1086" t="s">
        <v>945</v>
      </c>
      <c r="B1086" t="s">
        <v>1139</v>
      </c>
      <c r="C1086" t="s">
        <v>3094</v>
      </c>
      <c r="D1086" t="s">
        <v>1140</v>
      </c>
      <c r="E1086" t="s">
        <v>267</v>
      </c>
      <c r="H1086" t="s">
        <v>86</v>
      </c>
    </row>
    <row r="1087" spans="1:8">
      <c r="A1087" t="s">
        <v>824</v>
      </c>
      <c r="B1087" t="s">
        <v>828</v>
      </c>
      <c r="C1087" t="s">
        <v>826</v>
      </c>
      <c r="D1087" t="s">
        <v>829</v>
      </c>
      <c r="E1087" t="s">
        <v>267</v>
      </c>
      <c r="H1087" t="s">
        <v>86</v>
      </c>
    </row>
    <row r="1088" spans="1:8">
      <c r="A1088" t="s">
        <v>233</v>
      </c>
      <c r="B1088" t="s">
        <v>864</v>
      </c>
      <c r="C1088" t="s">
        <v>235</v>
      </c>
      <c r="D1088" t="s">
        <v>865</v>
      </c>
      <c r="E1088" t="s">
        <v>267</v>
      </c>
      <c r="H1088" t="s">
        <v>86</v>
      </c>
    </row>
    <row r="1089" spans="1:8">
      <c r="A1089" t="s">
        <v>2790</v>
      </c>
      <c r="B1089" t="s">
        <v>2791</v>
      </c>
      <c r="C1089" t="s">
        <v>2792</v>
      </c>
      <c r="D1089" t="s">
        <v>2791</v>
      </c>
      <c r="E1089" t="s">
        <v>267</v>
      </c>
      <c r="H1089" t="s">
        <v>86</v>
      </c>
    </row>
    <row r="1090" spans="1:8">
      <c r="A1090" t="s">
        <v>92</v>
      </c>
      <c r="B1090" t="s">
        <v>882</v>
      </c>
      <c r="C1090" t="s">
        <v>883</v>
      </c>
      <c r="D1090" t="s">
        <v>884</v>
      </c>
      <c r="E1090" t="s">
        <v>267</v>
      </c>
      <c r="H1090" t="s">
        <v>86</v>
      </c>
    </row>
    <row r="1091" spans="1:8">
      <c r="A1091" t="s">
        <v>106</v>
      </c>
      <c r="B1091" t="s">
        <v>897</v>
      </c>
      <c r="C1091" t="s">
        <v>898</v>
      </c>
      <c r="D1091" t="s">
        <v>307</v>
      </c>
      <c r="E1091" t="s">
        <v>267</v>
      </c>
      <c r="H1091" t="s">
        <v>86</v>
      </c>
    </row>
    <row r="1092" spans="1:8">
      <c r="A1092" t="s">
        <v>1523</v>
      </c>
      <c r="B1092" t="s">
        <v>780</v>
      </c>
      <c r="C1092" t="s">
        <v>1525</v>
      </c>
      <c r="D1092" t="s">
        <v>284</v>
      </c>
      <c r="E1092" t="s">
        <v>267</v>
      </c>
      <c r="H1092" t="s">
        <v>86</v>
      </c>
    </row>
    <row r="1093" spans="1:8">
      <c r="A1093" t="s">
        <v>94</v>
      </c>
      <c r="B1093" t="s">
        <v>903</v>
      </c>
      <c r="C1093" t="s">
        <v>904</v>
      </c>
      <c r="D1093" t="s">
        <v>905</v>
      </c>
      <c r="E1093" t="s">
        <v>267</v>
      </c>
      <c r="H1093" t="s">
        <v>86</v>
      </c>
    </row>
    <row r="1094" spans="1:8">
      <c r="A1094" t="s">
        <v>94</v>
      </c>
      <c r="B1094" t="s">
        <v>3098</v>
      </c>
      <c r="C1094" t="s">
        <v>904</v>
      </c>
      <c r="D1094" t="s">
        <v>1873</v>
      </c>
      <c r="E1094" t="s">
        <v>267</v>
      </c>
      <c r="H1094" t="s">
        <v>86</v>
      </c>
    </row>
    <row r="1095" spans="1:8">
      <c r="A1095" t="s">
        <v>911</v>
      </c>
      <c r="B1095" t="s">
        <v>912</v>
      </c>
      <c r="C1095" t="s">
        <v>913</v>
      </c>
      <c r="D1095" t="s">
        <v>914</v>
      </c>
      <c r="E1095" t="s">
        <v>267</v>
      </c>
      <c r="H1095" t="s">
        <v>86</v>
      </c>
    </row>
    <row r="1096" spans="1:8">
      <c r="A1096" t="s">
        <v>1553</v>
      </c>
      <c r="B1096" t="s">
        <v>3101</v>
      </c>
      <c r="C1096" t="s">
        <v>1555</v>
      </c>
      <c r="D1096" t="s">
        <v>3101</v>
      </c>
      <c r="E1096" t="s">
        <v>267</v>
      </c>
      <c r="H1096" t="s">
        <v>86</v>
      </c>
    </row>
    <row r="1097" spans="1:8">
      <c r="A1097" t="s">
        <v>929</v>
      </c>
      <c r="B1097" t="s">
        <v>930</v>
      </c>
      <c r="C1097" t="s">
        <v>931</v>
      </c>
      <c r="D1097" t="s">
        <v>932</v>
      </c>
      <c r="E1097" t="s">
        <v>267</v>
      </c>
      <c r="H1097" t="s">
        <v>86</v>
      </c>
    </row>
    <row r="1098" spans="1:8">
      <c r="A1098" t="s">
        <v>1111</v>
      </c>
      <c r="B1098" t="s">
        <v>987</v>
      </c>
      <c r="C1098" t="s">
        <v>1112</v>
      </c>
      <c r="D1098" t="s">
        <v>988</v>
      </c>
      <c r="E1098" t="s">
        <v>267</v>
      </c>
      <c r="H1098" t="s">
        <v>61</v>
      </c>
    </row>
    <row r="1099" spans="1:8">
      <c r="A1099" t="s">
        <v>2201</v>
      </c>
      <c r="B1099" t="s">
        <v>2181</v>
      </c>
      <c r="C1099" t="s">
        <v>2202</v>
      </c>
      <c r="D1099" t="s">
        <v>2182</v>
      </c>
      <c r="E1099" t="s">
        <v>267</v>
      </c>
      <c r="H1099" t="s">
        <v>61</v>
      </c>
    </row>
    <row r="1100" spans="1:8">
      <c r="A1100" t="s">
        <v>2203</v>
      </c>
      <c r="B1100" t="s">
        <v>2204</v>
      </c>
      <c r="C1100" t="s">
        <v>1617</v>
      </c>
      <c r="D1100" t="s">
        <v>2205</v>
      </c>
      <c r="E1100" t="s">
        <v>267</v>
      </c>
      <c r="H1100" t="s">
        <v>61</v>
      </c>
    </row>
    <row r="1101" spans="1:8">
      <c r="A1101" t="s">
        <v>2206</v>
      </c>
      <c r="B1101" t="s">
        <v>2207</v>
      </c>
      <c r="C1101" t="s">
        <v>2208</v>
      </c>
      <c r="D1101" t="s">
        <v>1129</v>
      </c>
      <c r="E1101" t="s">
        <v>267</v>
      </c>
      <c r="H1101" t="s">
        <v>61</v>
      </c>
    </row>
    <row r="1102" spans="1:8">
      <c r="A1102" t="s">
        <v>2209</v>
      </c>
      <c r="B1102" t="s">
        <v>2006</v>
      </c>
      <c r="C1102" t="s">
        <v>2210</v>
      </c>
      <c r="D1102" t="s">
        <v>335</v>
      </c>
      <c r="E1102" t="s">
        <v>267</v>
      </c>
      <c r="H1102" t="s">
        <v>61</v>
      </c>
    </row>
    <row r="1103" spans="1:8">
      <c r="A1103" t="s">
        <v>2025</v>
      </c>
      <c r="B1103" t="s">
        <v>2211</v>
      </c>
      <c r="C1103" t="s">
        <v>2027</v>
      </c>
      <c r="D1103" t="s">
        <v>2212</v>
      </c>
      <c r="E1103" t="s">
        <v>267</v>
      </c>
      <c r="H1103" t="s">
        <v>61</v>
      </c>
    </row>
    <row r="1104" spans="1:8">
      <c r="A1104" t="s">
        <v>585</v>
      </c>
      <c r="B1104" t="s">
        <v>2213</v>
      </c>
      <c r="C1104" t="s">
        <v>587</v>
      </c>
      <c r="D1104" t="s">
        <v>2182</v>
      </c>
      <c r="E1104" t="s">
        <v>267</v>
      </c>
      <c r="H1104" t="s">
        <v>61</v>
      </c>
    </row>
    <row r="1105" spans="1:8">
      <c r="A1105" t="s">
        <v>2214</v>
      </c>
      <c r="B1105" t="s">
        <v>2215</v>
      </c>
      <c r="C1105" t="s">
        <v>2216</v>
      </c>
      <c r="D1105" t="s">
        <v>527</v>
      </c>
      <c r="E1105" t="s">
        <v>267</v>
      </c>
      <c r="H1105" t="s">
        <v>61</v>
      </c>
    </row>
    <row r="1106" spans="1:8">
      <c r="A1106" t="s">
        <v>2217</v>
      </c>
      <c r="B1106" t="s">
        <v>512</v>
      </c>
      <c r="C1106" t="s">
        <v>2218</v>
      </c>
      <c r="D1106" t="s">
        <v>513</v>
      </c>
      <c r="E1106" t="s">
        <v>267</v>
      </c>
      <c r="H1106" t="s">
        <v>61</v>
      </c>
    </row>
    <row r="1107" spans="1:8">
      <c r="A1107" t="s">
        <v>2219</v>
      </c>
      <c r="B1107" t="s">
        <v>2220</v>
      </c>
      <c r="C1107" t="s">
        <v>2221</v>
      </c>
      <c r="D1107" t="s">
        <v>570</v>
      </c>
      <c r="E1107" t="s">
        <v>267</v>
      </c>
      <c r="H1107" t="s">
        <v>61</v>
      </c>
    </row>
    <row r="1108" spans="1:8">
      <c r="A1108" t="s">
        <v>2222</v>
      </c>
      <c r="B1108" t="s">
        <v>2223</v>
      </c>
      <c r="C1108" t="s">
        <v>2224</v>
      </c>
      <c r="D1108" t="s">
        <v>347</v>
      </c>
      <c r="E1108" t="s">
        <v>267</v>
      </c>
      <c r="H1108" t="s">
        <v>61</v>
      </c>
    </row>
    <row r="1109" spans="1:8">
      <c r="A1109" t="s">
        <v>621</v>
      </c>
      <c r="B1109" t="s">
        <v>2225</v>
      </c>
      <c r="C1109" t="s">
        <v>623</v>
      </c>
      <c r="D1109" t="s">
        <v>2226</v>
      </c>
      <c r="E1109" t="s">
        <v>267</v>
      </c>
      <c r="H1109" t="s">
        <v>61</v>
      </c>
    </row>
    <row r="1110" spans="1:8">
      <c r="A1110" t="s">
        <v>2227</v>
      </c>
      <c r="B1110" t="s">
        <v>2228</v>
      </c>
      <c r="C1110" t="s">
        <v>2229</v>
      </c>
      <c r="D1110" t="s">
        <v>2230</v>
      </c>
      <c r="E1110" t="s">
        <v>267</v>
      </c>
      <c r="H1110" t="s">
        <v>61</v>
      </c>
    </row>
    <row r="1111" spans="1:8">
      <c r="A1111" t="s">
        <v>2069</v>
      </c>
      <c r="B1111" t="s">
        <v>2070</v>
      </c>
      <c r="C1111" t="s">
        <v>2071</v>
      </c>
      <c r="D1111" t="s">
        <v>174</v>
      </c>
      <c r="E1111" t="s">
        <v>267</v>
      </c>
      <c r="H1111" t="s">
        <v>61</v>
      </c>
    </row>
    <row r="1112" spans="1:8">
      <c r="A1112" t="s">
        <v>2231</v>
      </c>
      <c r="B1112" t="s">
        <v>2232</v>
      </c>
      <c r="C1112" t="s">
        <v>2233</v>
      </c>
      <c r="D1112" t="s">
        <v>2234</v>
      </c>
      <c r="E1112" t="s">
        <v>267</v>
      </c>
      <c r="H1112" t="s">
        <v>61</v>
      </c>
    </row>
    <row r="1113" spans="1:8">
      <c r="A1113" t="s">
        <v>2235</v>
      </c>
      <c r="B1113" t="s">
        <v>2236</v>
      </c>
      <c r="C1113" t="s">
        <v>2237</v>
      </c>
      <c r="D1113" t="s">
        <v>2238</v>
      </c>
      <c r="E1113" t="s">
        <v>267</v>
      </c>
      <c r="H1113" t="s">
        <v>61</v>
      </c>
    </row>
    <row r="1114" spans="1:8">
      <c r="A1114" t="s">
        <v>2239</v>
      </c>
      <c r="B1114" t="s">
        <v>2240</v>
      </c>
      <c r="C1114" t="s">
        <v>2241</v>
      </c>
      <c r="D1114" t="s">
        <v>764</v>
      </c>
      <c r="E1114" t="s">
        <v>267</v>
      </c>
      <c r="H1114" t="s">
        <v>61</v>
      </c>
    </row>
    <row r="1115" spans="1:8">
      <c r="A1115" t="s">
        <v>866</v>
      </c>
      <c r="B1115" t="s">
        <v>2242</v>
      </c>
      <c r="C1115" t="s">
        <v>868</v>
      </c>
      <c r="D1115" t="s">
        <v>1258</v>
      </c>
      <c r="E1115" t="s">
        <v>267</v>
      </c>
      <c r="H1115" t="s">
        <v>61</v>
      </c>
    </row>
    <row r="1116" spans="1:8">
      <c r="A1116" t="s">
        <v>2243</v>
      </c>
      <c r="B1116" t="s">
        <v>2244</v>
      </c>
      <c r="C1116" t="s">
        <v>2245</v>
      </c>
      <c r="D1116" t="s">
        <v>2246</v>
      </c>
      <c r="E1116" t="s">
        <v>267</v>
      </c>
      <c r="H1116" t="s">
        <v>61</v>
      </c>
    </row>
    <row r="1117" spans="1:8">
      <c r="A1117" t="s">
        <v>2247</v>
      </c>
      <c r="B1117" t="s">
        <v>1139</v>
      </c>
      <c r="C1117" t="s">
        <v>2248</v>
      </c>
      <c r="D1117" t="s">
        <v>1140</v>
      </c>
      <c r="E1117" t="s">
        <v>267</v>
      </c>
      <c r="H1117" t="s">
        <v>61</v>
      </c>
    </row>
    <row r="1118" spans="1:8">
      <c r="A1118" t="s">
        <v>1245</v>
      </c>
      <c r="B1118" t="s">
        <v>2249</v>
      </c>
      <c r="C1118" t="s">
        <v>1247</v>
      </c>
      <c r="D1118" t="s">
        <v>2250</v>
      </c>
      <c r="E1118" t="s">
        <v>267</v>
      </c>
      <c r="H1118" t="s">
        <v>61</v>
      </c>
    </row>
    <row r="1119" spans="1:8">
      <c r="A1119" t="s">
        <v>2251</v>
      </c>
      <c r="B1119" t="s">
        <v>452</v>
      </c>
      <c r="C1119" t="s">
        <v>2252</v>
      </c>
      <c r="D1119" t="s">
        <v>454</v>
      </c>
      <c r="E1119" t="s">
        <v>267</v>
      </c>
      <c r="H1119" t="s">
        <v>61</v>
      </c>
    </row>
    <row r="1120" spans="1:8">
      <c r="A1120" t="s">
        <v>926</v>
      </c>
      <c r="B1120" t="s">
        <v>360</v>
      </c>
      <c r="C1120" t="s">
        <v>928</v>
      </c>
      <c r="D1120" t="s">
        <v>362</v>
      </c>
      <c r="E1120" t="s">
        <v>267</v>
      </c>
      <c r="H1120" t="s">
        <v>61</v>
      </c>
    </row>
    <row r="1121" spans="1:8">
      <c r="A1121" t="s">
        <v>1276</v>
      </c>
      <c r="B1121" t="s">
        <v>2253</v>
      </c>
      <c r="C1121" t="s">
        <v>1278</v>
      </c>
      <c r="D1121" t="s">
        <v>782</v>
      </c>
      <c r="E1121" t="s">
        <v>267</v>
      </c>
      <c r="H1121" t="s">
        <v>61</v>
      </c>
    </row>
    <row r="1122" spans="1:8">
      <c r="A1122" t="s">
        <v>1033</v>
      </c>
      <c r="B1122" t="s">
        <v>2254</v>
      </c>
      <c r="C1122" t="s">
        <v>1035</v>
      </c>
      <c r="D1122" t="s">
        <v>535</v>
      </c>
      <c r="E1122" t="s">
        <v>267</v>
      </c>
      <c r="H1122" t="s">
        <v>61</v>
      </c>
    </row>
    <row r="1123" spans="1:8">
      <c r="A1123" t="s">
        <v>1674</v>
      </c>
      <c r="B1123" t="s">
        <v>488</v>
      </c>
      <c r="C1123" t="s">
        <v>1676</v>
      </c>
      <c r="D1123" t="s">
        <v>412</v>
      </c>
      <c r="E1123" t="s">
        <v>162</v>
      </c>
      <c r="H1123" t="s">
        <v>2946</v>
      </c>
    </row>
    <row r="1124" spans="1:8">
      <c r="A1124" t="s">
        <v>1033</v>
      </c>
      <c r="B1124" t="s">
        <v>2616</v>
      </c>
      <c r="C1124" t="s">
        <v>1035</v>
      </c>
      <c r="D1124" t="s">
        <v>2617</v>
      </c>
      <c r="E1124" t="s">
        <v>162</v>
      </c>
      <c r="H1124" t="s">
        <v>2946</v>
      </c>
    </row>
    <row r="1125" spans="1:8">
      <c r="A1125" t="s">
        <v>1103</v>
      </c>
      <c r="B1125" t="s">
        <v>1334</v>
      </c>
      <c r="C1125" t="s">
        <v>1105</v>
      </c>
      <c r="D1125" t="s">
        <v>1748</v>
      </c>
      <c r="E1125" t="s">
        <v>267</v>
      </c>
      <c r="H1125" t="s">
        <v>2946</v>
      </c>
    </row>
    <row r="1126" spans="1:8">
      <c r="A1126" t="s">
        <v>2947</v>
      </c>
      <c r="B1126" t="s">
        <v>2948</v>
      </c>
      <c r="C1126" t="s">
        <v>2949</v>
      </c>
      <c r="D1126" t="s">
        <v>701</v>
      </c>
      <c r="E1126" t="s">
        <v>267</v>
      </c>
      <c r="H1126" t="s">
        <v>2946</v>
      </c>
    </row>
    <row r="1127" spans="1:8">
      <c r="A1127" t="s">
        <v>2950</v>
      </c>
      <c r="B1127" t="s">
        <v>2951</v>
      </c>
      <c r="C1127" t="s">
        <v>2952</v>
      </c>
      <c r="D1127" t="s">
        <v>2953</v>
      </c>
      <c r="E1127" t="s">
        <v>267</v>
      </c>
      <c r="H1127" t="s">
        <v>2946</v>
      </c>
    </row>
    <row r="1128" spans="1:8">
      <c r="A1128" t="s">
        <v>585</v>
      </c>
      <c r="B1128" t="s">
        <v>653</v>
      </c>
      <c r="C1128" t="s">
        <v>587</v>
      </c>
      <c r="D1128" t="s">
        <v>655</v>
      </c>
      <c r="E1128" t="s">
        <v>267</v>
      </c>
      <c r="H1128" t="s">
        <v>2946</v>
      </c>
    </row>
    <row r="1129" spans="1:8">
      <c r="A1129" t="s">
        <v>2954</v>
      </c>
      <c r="B1129" t="s">
        <v>2955</v>
      </c>
      <c r="C1129" t="s">
        <v>181</v>
      </c>
      <c r="D1129" t="s">
        <v>2955</v>
      </c>
      <c r="E1129" t="s">
        <v>267</v>
      </c>
      <c r="H1129" t="s">
        <v>2946</v>
      </c>
    </row>
    <row r="1130" spans="1:8">
      <c r="A1130" t="s">
        <v>1392</v>
      </c>
      <c r="B1130" t="s">
        <v>1393</v>
      </c>
      <c r="C1130" t="s">
        <v>1394</v>
      </c>
      <c r="D1130" t="s">
        <v>307</v>
      </c>
      <c r="E1130" t="s">
        <v>267</v>
      </c>
      <c r="H1130" t="s">
        <v>2946</v>
      </c>
    </row>
    <row r="1131" spans="1:8">
      <c r="A1131" t="s">
        <v>2956</v>
      </c>
      <c r="B1131" t="s">
        <v>2957</v>
      </c>
      <c r="C1131" t="s">
        <v>2624</v>
      </c>
      <c r="D1131" t="s">
        <v>2958</v>
      </c>
      <c r="E1131" t="s">
        <v>267</v>
      </c>
      <c r="H1131" t="s">
        <v>2946</v>
      </c>
    </row>
    <row r="1132" spans="1:8">
      <c r="A1132" t="s">
        <v>1437</v>
      </c>
      <c r="B1132" t="s">
        <v>1438</v>
      </c>
      <c r="C1132" t="s">
        <v>1439</v>
      </c>
      <c r="D1132" t="s">
        <v>1440</v>
      </c>
      <c r="E1132" t="s">
        <v>267</v>
      </c>
      <c r="H1132" t="s">
        <v>2946</v>
      </c>
    </row>
    <row r="1133" spans="1:8">
      <c r="A1133" t="s">
        <v>2959</v>
      </c>
      <c r="B1133" t="s">
        <v>2960</v>
      </c>
      <c r="C1133" t="s">
        <v>2961</v>
      </c>
      <c r="D1133" t="s">
        <v>1671</v>
      </c>
      <c r="E1133" t="s">
        <v>267</v>
      </c>
      <c r="H1133" t="s">
        <v>2946</v>
      </c>
    </row>
    <row r="1134" spans="1:8">
      <c r="A1134" t="s">
        <v>1678</v>
      </c>
      <c r="B1134" t="s">
        <v>1683</v>
      </c>
      <c r="C1134" t="s">
        <v>1680</v>
      </c>
      <c r="D1134" t="s">
        <v>1345</v>
      </c>
      <c r="E1134" t="s">
        <v>267</v>
      </c>
      <c r="H1134" t="s">
        <v>2946</v>
      </c>
    </row>
    <row r="1135" spans="1:8">
      <c r="A1135" t="s">
        <v>2962</v>
      </c>
      <c r="B1135" t="s">
        <v>1030</v>
      </c>
      <c r="C1135" t="s">
        <v>2963</v>
      </c>
      <c r="D1135" t="s">
        <v>1907</v>
      </c>
      <c r="E1135" t="s">
        <v>267</v>
      </c>
      <c r="H1135" t="s">
        <v>2946</v>
      </c>
    </row>
    <row r="1136" spans="1:8">
      <c r="A1136" t="s">
        <v>2964</v>
      </c>
      <c r="B1136" t="s">
        <v>2965</v>
      </c>
      <c r="C1136" t="s">
        <v>2966</v>
      </c>
      <c r="D1136" t="s">
        <v>2967</v>
      </c>
      <c r="E1136" t="s">
        <v>267</v>
      </c>
      <c r="H1136" t="s">
        <v>2946</v>
      </c>
    </row>
    <row r="1137" spans="1:8">
      <c r="A1137" t="s">
        <v>2096</v>
      </c>
      <c r="B1137" t="s">
        <v>2968</v>
      </c>
      <c r="C1137" t="s">
        <v>2098</v>
      </c>
      <c r="D1137" t="s">
        <v>501</v>
      </c>
      <c r="E1137" t="s">
        <v>267</v>
      </c>
      <c r="H1137" t="s">
        <v>2946</v>
      </c>
    </row>
    <row r="1138" spans="1:8">
      <c r="A1138" t="s">
        <v>471</v>
      </c>
      <c r="B1138" t="s">
        <v>2969</v>
      </c>
      <c r="C1138" t="s">
        <v>473</v>
      </c>
      <c r="D1138" t="s">
        <v>643</v>
      </c>
      <c r="E1138" t="s">
        <v>267</v>
      </c>
      <c r="H1138" t="s">
        <v>2946</v>
      </c>
    </row>
    <row r="1139" spans="1:8">
      <c r="A1139" t="s">
        <v>1608</v>
      </c>
      <c r="B1139" t="s">
        <v>2970</v>
      </c>
      <c r="C1139" t="s">
        <v>1610</v>
      </c>
      <c r="D1139" t="s">
        <v>778</v>
      </c>
      <c r="E1139" t="s">
        <v>267</v>
      </c>
      <c r="H1139" t="s">
        <v>2946</v>
      </c>
    </row>
    <row r="1140" spans="1:8">
      <c r="A1140" t="s">
        <v>2971</v>
      </c>
      <c r="B1140" t="s">
        <v>2972</v>
      </c>
      <c r="C1140" t="s">
        <v>2973</v>
      </c>
      <c r="D1140" t="s">
        <v>2972</v>
      </c>
      <c r="E1140" t="s">
        <v>267</v>
      </c>
      <c r="H1140" t="s">
        <v>2946</v>
      </c>
    </row>
    <row r="1141" spans="1:8">
      <c r="A1141" t="s">
        <v>1692</v>
      </c>
      <c r="B1141" t="s">
        <v>2974</v>
      </c>
      <c r="C1141" t="s">
        <v>2975</v>
      </c>
      <c r="D1141" t="s">
        <v>2976</v>
      </c>
      <c r="E1141" t="s">
        <v>267</v>
      </c>
      <c r="H1141" t="s">
        <v>2946</v>
      </c>
    </row>
    <row r="1142" spans="1:8">
      <c r="A1142" t="s">
        <v>1692</v>
      </c>
      <c r="B1142" t="s">
        <v>1696</v>
      </c>
      <c r="C1142" t="s">
        <v>2975</v>
      </c>
      <c r="D1142" t="s">
        <v>362</v>
      </c>
      <c r="E1142" t="s">
        <v>267</v>
      </c>
      <c r="H1142" t="s">
        <v>2946</v>
      </c>
    </row>
    <row r="1143" spans="1:8">
      <c r="A1143" t="s">
        <v>1545</v>
      </c>
      <c r="B1143" t="s">
        <v>1697</v>
      </c>
      <c r="C1143" t="s">
        <v>651</v>
      </c>
      <c r="D1143" t="s">
        <v>1307</v>
      </c>
      <c r="E1143" t="s">
        <v>267</v>
      </c>
      <c r="H1143" t="s">
        <v>2946</v>
      </c>
    </row>
    <row r="1144" spans="1:8">
      <c r="A1144" t="s">
        <v>2977</v>
      </c>
      <c r="B1144" t="s">
        <v>2978</v>
      </c>
      <c r="C1144" t="s">
        <v>2979</v>
      </c>
      <c r="D1144" t="s">
        <v>2980</v>
      </c>
      <c r="E1144" t="s">
        <v>267</v>
      </c>
      <c r="H1144" t="s">
        <v>2946</v>
      </c>
    </row>
    <row r="1145" spans="1:8">
      <c r="A1145" t="s">
        <v>378</v>
      </c>
      <c r="B1145" t="s">
        <v>2981</v>
      </c>
      <c r="C1145" t="s">
        <v>379</v>
      </c>
      <c r="D1145" t="s">
        <v>2982</v>
      </c>
      <c r="E1145" t="s">
        <v>267</v>
      </c>
      <c r="H1145" t="s">
        <v>2946</v>
      </c>
    </row>
    <row r="1146" spans="1:8">
      <c r="A1146" t="s">
        <v>2933</v>
      </c>
      <c r="B1146" t="s">
        <v>2948</v>
      </c>
      <c r="C1146" t="s">
        <v>2934</v>
      </c>
      <c r="D1146" t="s">
        <v>701</v>
      </c>
      <c r="E1146" t="s">
        <v>267</v>
      </c>
      <c r="H1146" t="s">
        <v>2946</v>
      </c>
    </row>
    <row r="1147" spans="1:8">
      <c r="A1147" t="s">
        <v>104</v>
      </c>
      <c r="B1147" t="s">
        <v>2818</v>
      </c>
      <c r="C1147" t="s">
        <v>375</v>
      </c>
      <c r="D1147" t="s">
        <v>486</v>
      </c>
      <c r="E1147" t="s">
        <v>162</v>
      </c>
      <c r="H1147" t="s">
        <v>2100</v>
      </c>
    </row>
    <row r="1148" spans="1:8">
      <c r="A1148" t="s">
        <v>2100</v>
      </c>
      <c r="B1148" t="s">
        <v>176</v>
      </c>
      <c r="C1148" t="s">
        <v>2102</v>
      </c>
      <c r="D1148" t="s">
        <v>178</v>
      </c>
      <c r="E1148" t="s">
        <v>162</v>
      </c>
      <c r="H1148" t="s">
        <v>2100</v>
      </c>
    </row>
    <row r="1149" spans="1:8">
      <c r="A1149" t="s">
        <v>1837</v>
      </c>
      <c r="B1149" t="s">
        <v>1951</v>
      </c>
      <c r="C1149" t="s">
        <v>1838</v>
      </c>
      <c r="D1149" t="s">
        <v>1951</v>
      </c>
      <c r="E1149" t="s">
        <v>267</v>
      </c>
      <c r="H1149" t="s">
        <v>2790</v>
      </c>
    </row>
    <row r="1150" spans="1:8">
      <c r="A1150" t="s">
        <v>2790</v>
      </c>
      <c r="B1150" t="s">
        <v>2791</v>
      </c>
      <c r="C1150" t="s">
        <v>2792</v>
      </c>
      <c r="D1150" t="s">
        <v>2791</v>
      </c>
      <c r="E1150" t="s">
        <v>267</v>
      </c>
      <c r="H1150" t="s">
        <v>2790</v>
      </c>
    </row>
    <row r="1151" spans="1:8">
      <c r="A1151" t="s">
        <v>409</v>
      </c>
      <c r="B1151" t="s">
        <v>2770</v>
      </c>
      <c r="C1151" t="s">
        <v>411</v>
      </c>
      <c r="D1151" t="s">
        <v>2771</v>
      </c>
      <c r="E1151" t="s">
        <v>162</v>
      </c>
      <c r="H1151" t="s">
        <v>103</v>
      </c>
    </row>
    <row r="1152" spans="1:8">
      <c r="A1152" t="s">
        <v>751</v>
      </c>
      <c r="B1152" t="s">
        <v>2772</v>
      </c>
      <c r="C1152" t="s">
        <v>753</v>
      </c>
      <c r="D1152" t="s">
        <v>2773</v>
      </c>
      <c r="E1152" t="s">
        <v>162</v>
      </c>
      <c r="H1152" t="s">
        <v>103</v>
      </c>
    </row>
    <row r="1153" spans="1:8">
      <c r="A1153" t="s">
        <v>2774</v>
      </c>
      <c r="B1153" t="s">
        <v>2775</v>
      </c>
      <c r="C1153" t="s">
        <v>2776</v>
      </c>
      <c r="D1153" t="s">
        <v>2777</v>
      </c>
      <c r="E1153" t="s">
        <v>162</v>
      </c>
      <c r="H1153" t="s">
        <v>103</v>
      </c>
    </row>
    <row r="1154" spans="1:8">
      <c r="A1154" t="s">
        <v>1158</v>
      </c>
      <c r="B1154" t="s">
        <v>2778</v>
      </c>
      <c r="C1154" t="s">
        <v>1160</v>
      </c>
      <c r="D1154" t="s">
        <v>2779</v>
      </c>
      <c r="E1154" t="s">
        <v>162</v>
      </c>
      <c r="H1154" t="s">
        <v>103</v>
      </c>
    </row>
    <row r="1155" spans="1:8">
      <c r="A1155" t="s">
        <v>2780</v>
      </c>
      <c r="B1155" t="s">
        <v>2781</v>
      </c>
      <c r="C1155" t="s">
        <v>2782</v>
      </c>
      <c r="D1155" t="s">
        <v>2783</v>
      </c>
      <c r="E1155" t="s">
        <v>162</v>
      </c>
      <c r="H1155" t="s">
        <v>103</v>
      </c>
    </row>
    <row r="1156" spans="1:8">
      <c r="A1156" t="s">
        <v>2787</v>
      </c>
      <c r="B1156" t="s">
        <v>1240</v>
      </c>
      <c r="C1156" t="s">
        <v>2788</v>
      </c>
      <c r="D1156" t="s">
        <v>2789</v>
      </c>
      <c r="E1156" t="s">
        <v>162</v>
      </c>
      <c r="H1156" t="s">
        <v>103</v>
      </c>
    </row>
    <row r="1157" spans="1:8">
      <c r="A1157" t="s">
        <v>2767</v>
      </c>
      <c r="B1157" t="s">
        <v>2768</v>
      </c>
      <c r="C1157" t="s">
        <v>2769</v>
      </c>
      <c r="D1157" t="s">
        <v>568</v>
      </c>
      <c r="E1157" t="s">
        <v>267</v>
      </c>
      <c r="H1157" t="s">
        <v>103</v>
      </c>
    </row>
    <row r="1158" spans="1:8">
      <c r="A1158" t="s">
        <v>2784</v>
      </c>
      <c r="B1158" t="s">
        <v>2785</v>
      </c>
      <c r="C1158" t="s">
        <v>2786</v>
      </c>
      <c r="D1158" t="s">
        <v>1248</v>
      </c>
      <c r="E1158" t="s">
        <v>267</v>
      </c>
      <c r="H1158" t="s">
        <v>103</v>
      </c>
    </row>
    <row r="1159" spans="1:8">
      <c r="A1159" t="s">
        <v>3158</v>
      </c>
      <c r="B1159" t="s">
        <v>3159</v>
      </c>
      <c r="C1159" t="s">
        <v>3160</v>
      </c>
      <c r="D1159" t="s">
        <v>861</v>
      </c>
      <c r="E1159" t="s">
        <v>162</v>
      </c>
      <c r="H1159" t="s">
        <v>96</v>
      </c>
    </row>
    <row r="1160" spans="1:8">
      <c r="A1160" t="s">
        <v>814</v>
      </c>
      <c r="B1160" t="s">
        <v>3167</v>
      </c>
      <c r="C1160" t="s">
        <v>816</v>
      </c>
      <c r="D1160" t="s">
        <v>3168</v>
      </c>
      <c r="E1160" t="s">
        <v>162</v>
      </c>
      <c r="H1160" t="s">
        <v>96</v>
      </c>
    </row>
    <row r="1161" spans="1:8">
      <c r="A1161" t="s">
        <v>3171</v>
      </c>
      <c r="B1161" t="s">
        <v>1629</v>
      </c>
      <c r="C1161" t="s">
        <v>1292</v>
      </c>
      <c r="D1161" t="s">
        <v>1631</v>
      </c>
      <c r="E1161" t="s">
        <v>162</v>
      </c>
      <c r="H1161" t="s">
        <v>96</v>
      </c>
    </row>
    <row r="1162" spans="1:8">
      <c r="A1162" t="s">
        <v>3161</v>
      </c>
      <c r="B1162" t="s">
        <v>3162</v>
      </c>
      <c r="C1162" t="s">
        <v>3163</v>
      </c>
      <c r="D1162" t="s">
        <v>503</v>
      </c>
      <c r="E1162" t="s">
        <v>267</v>
      </c>
      <c r="H1162" t="s">
        <v>96</v>
      </c>
    </row>
    <row r="1163" spans="1:8">
      <c r="A1163" t="s">
        <v>3164</v>
      </c>
      <c r="B1163" t="s">
        <v>3165</v>
      </c>
      <c r="C1163" t="s">
        <v>3166</v>
      </c>
      <c r="D1163" t="s">
        <v>3090</v>
      </c>
      <c r="E1163" t="s">
        <v>267</v>
      </c>
      <c r="H1163" t="s">
        <v>96</v>
      </c>
    </row>
    <row r="1164" spans="1:8">
      <c r="A1164" t="s">
        <v>1259</v>
      </c>
      <c r="B1164" t="s">
        <v>3169</v>
      </c>
      <c r="C1164" t="s">
        <v>1261</v>
      </c>
      <c r="D1164" t="s">
        <v>3170</v>
      </c>
      <c r="E1164" t="s">
        <v>267</v>
      </c>
      <c r="H1164" t="s">
        <v>96</v>
      </c>
    </row>
    <row r="1165" spans="1:8">
      <c r="A1165" t="s">
        <v>1398</v>
      </c>
      <c r="B1165" t="s">
        <v>2847</v>
      </c>
      <c r="C1165" t="s">
        <v>1156</v>
      </c>
      <c r="D1165" t="s">
        <v>2848</v>
      </c>
      <c r="E1165" t="s">
        <v>162</v>
      </c>
      <c r="H1165" t="s">
        <v>2347</v>
      </c>
    </row>
    <row r="1166" spans="1:8">
      <c r="A1166" t="s">
        <v>2347</v>
      </c>
      <c r="B1166" t="s">
        <v>2843</v>
      </c>
      <c r="C1166" t="s">
        <v>2349</v>
      </c>
      <c r="D1166" t="s">
        <v>922</v>
      </c>
      <c r="E1166" t="s">
        <v>162</v>
      </c>
      <c r="H1166" t="s">
        <v>2347</v>
      </c>
    </row>
    <row r="1167" spans="1:8">
      <c r="A1167" t="s">
        <v>2852</v>
      </c>
      <c r="B1167" t="s">
        <v>2853</v>
      </c>
      <c r="C1167" t="s">
        <v>2854</v>
      </c>
      <c r="D1167" t="s">
        <v>983</v>
      </c>
      <c r="E1167" t="s">
        <v>162</v>
      </c>
      <c r="H1167" t="s">
        <v>2347</v>
      </c>
    </row>
    <row r="1168" spans="1:8">
      <c r="A1168" t="s">
        <v>2844</v>
      </c>
      <c r="B1168" t="s">
        <v>2845</v>
      </c>
      <c r="C1168" t="s">
        <v>1482</v>
      </c>
      <c r="D1168" t="s">
        <v>964</v>
      </c>
      <c r="E1168" t="s">
        <v>162</v>
      </c>
      <c r="H1168" t="s">
        <v>2347</v>
      </c>
    </row>
    <row r="1169" spans="1:8">
      <c r="A1169" t="s">
        <v>2347</v>
      </c>
      <c r="B1169" t="s">
        <v>2849</v>
      </c>
      <c r="C1169" t="s">
        <v>2349</v>
      </c>
      <c r="D1169" t="s">
        <v>841</v>
      </c>
      <c r="E1169" t="s">
        <v>267</v>
      </c>
      <c r="H1169" t="s">
        <v>2347</v>
      </c>
    </row>
    <row r="1170" spans="1:8">
      <c r="A1170" t="s">
        <v>2347</v>
      </c>
      <c r="B1170" t="s">
        <v>2850</v>
      </c>
      <c r="C1170" t="s">
        <v>2349</v>
      </c>
      <c r="D1170" t="s">
        <v>2851</v>
      </c>
      <c r="E1170" t="s">
        <v>267</v>
      </c>
      <c r="H1170" t="s">
        <v>2347</v>
      </c>
    </row>
    <row r="1171" spans="1:8">
      <c r="A1171" t="s">
        <v>952</v>
      </c>
      <c r="B1171" t="s">
        <v>2855</v>
      </c>
      <c r="C1171" t="s">
        <v>954</v>
      </c>
      <c r="D1171" t="s">
        <v>2856</v>
      </c>
      <c r="E1171" t="s">
        <v>267</v>
      </c>
      <c r="H1171" t="s">
        <v>2347</v>
      </c>
    </row>
    <row r="1172" spans="1:8">
      <c r="A1172" t="s">
        <v>1763</v>
      </c>
      <c r="B1172" t="s">
        <v>2816</v>
      </c>
      <c r="C1172" t="s">
        <v>1765</v>
      </c>
      <c r="D1172" t="s">
        <v>2817</v>
      </c>
      <c r="E1172" t="s">
        <v>162</v>
      </c>
      <c r="H1172" t="s">
        <v>104</v>
      </c>
    </row>
    <row r="1173" spans="1:8">
      <c r="A1173" t="s">
        <v>1674</v>
      </c>
      <c r="B1173" t="s">
        <v>1510</v>
      </c>
      <c r="C1173" t="s">
        <v>1676</v>
      </c>
      <c r="D1173" t="s">
        <v>174</v>
      </c>
      <c r="E1173" t="s">
        <v>162</v>
      </c>
      <c r="H1173" t="s">
        <v>104</v>
      </c>
    </row>
    <row r="1174" spans="1:8">
      <c r="A1174" t="s">
        <v>104</v>
      </c>
      <c r="B1174" t="s">
        <v>2818</v>
      </c>
      <c r="C1174" t="s">
        <v>375</v>
      </c>
      <c r="D1174" t="s">
        <v>1673</v>
      </c>
      <c r="E1174" t="s">
        <v>162</v>
      </c>
      <c r="H1174" t="s">
        <v>104</v>
      </c>
    </row>
    <row r="1175" spans="1:8">
      <c r="A1175" t="s">
        <v>2100</v>
      </c>
      <c r="B1175" t="s">
        <v>176</v>
      </c>
      <c r="C1175" t="s">
        <v>2102</v>
      </c>
      <c r="D1175" t="s">
        <v>178</v>
      </c>
      <c r="E1175" t="s">
        <v>162</v>
      </c>
      <c r="H1175" t="s">
        <v>104</v>
      </c>
    </row>
    <row r="1176" spans="1:8">
      <c r="A1176" t="s">
        <v>1325</v>
      </c>
      <c r="B1176" t="s">
        <v>2814</v>
      </c>
      <c r="C1176" t="s">
        <v>1327</v>
      </c>
      <c r="D1176" t="s">
        <v>669</v>
      </c>
      <c r="E1176" t="s">
        <v>162</v>
      </c>
      <c r="H1176" t="s">
        <v>105</v>
      </c>
    </row>
    <row r="1177" spans="1:8">
      <c r="A1177" t="s">
        <v>2665</v>
      </c>
      <c r="B1177" t="s">
        <v>2666</v>
      </c>
      <c r="C1177" t="s">
        <v>2815</v>
      </c>
      <c r="D1177" t="s">
        <v>2668</v>
      </c>
      <c r="E1177" t="s">
        <v>162</v>
      </c>
      <c r="H1177" t="s">
        <v>105</v>
      </c>
    </row>
    <row r="1178" spans="1:8">
      <c r="A1178" t="s">
        <v>3045</v>
      </c>
      <c r="B1178" t="s">
        <v>3048</v>
      </c>
      <c r="C1178" t="s">
        <v>3047</v>
      </c>
      <c r="D1178" t="s">
        <v>3049</v>
      </c>
      <c r="E1178" t="s">
        <v>162</v>
      </c>
      <c r="H1178" t="s">
        <v>3045</v>
      </c>
    </row>
    <row r="1179" spans="1:8">
      <c r="A1179" t="s">
        <v>3050</v>
      </c>
      <c r="B1179" t="s">
        <v>3053</v>
      </c>
      <c r="C1179" t="s">
        <v>3052</v>
      </c>
      <c r="D1179" t="s">
        <v>3054</v>
      </c>
      <c r="E1179" t="s">
        <v>162</v>
      </c>
      <c r="H1179" t="s">
        <v>3045</v>
      </c>
    </row>
    <row r="1180" spans="1:8">
      <c r="A1180" t="s">
        <v>3045</v>
      </c>
      <c r="B1180" t="s">
        <v>3046</v>
      </c>
      <c r="C1180" t="s">
        <v>3047</v>
      </c>
      <c r="D1180" t="s">
        <v>273</v>
      </c>
      <c r="E1180" t="s">
        <v>267</v>
      </c>
      <c r="H1180" t="s">
        <v>3045</v>
      </c>
    </row>
    <row r="1181" spans="1:8">
      <c r="A1181" t="s">
        <v>3050</v>
      </c>
      <c r="B1181" t="s">
        <v>3051</v>
      </c>
      <c r="C1181" t="s">
        <v>3052</v>
      </c>
      <c r="D1181" t="s">
        <v>319</v>
      </c>
      <c r="E1181" t="s">
        <v>267</v>
      </c>
      <c r="H1181" t="s">
        <v>3045</v>
      </c>
    </row>
    <row r="1182" spans="1:8">
      <c r="A1182" t="s">
        <v>1615</v>
      </c>
      <c r="B1182" t="s">
        <v>1616</v>
      </c>
      <c r="C1182" t="s">
        <v>1617</v>
      </c>
      <c r="D1182" t="s">
        <v>1618</v>
      </c>
      <c r="E1182" t="s">
        <v>162</v>
      </c>
      <c r="H1182" t="s">
        <v>1614</v>
      </c>
    </row>
    <row r="1183" spans="1:8">
      <c r="A1183" t="s">
        <v>1619</v>
      </c>
      <c r="B1183" t="s">
        <v>1620</v>
      </c>
      <c r="C1183" t="s">
        <v>1621</v>
      </c>
      <c r="D1183" t="s">
        <v>1622</v>
      </c>
      <c r="E1183" t="s">
        <v>162</v>
      </c>
      <c r="H1183" t="s">
        <v>1614</v>
      </c>
    </row>
    <row r="1184" spans="1:8">
      <c r="A1184" t="s">
        <v>1623</v>
      </c>
      <c r="B1184" t="s">
        <v>1624</v>
      </c>
      <c r="C1184" t="s">
        <v>1625</v>
      </c>
      <c r="D1184" t="s">
        <v>370</v>
      </c>
      <c r="E1184" t="s">
        <v>162</v>
      </c>
      <c r="H1184" t="s">
        <v>1614</v>
      </c>
    </row>
    <row r="1185" spans="1:8">
      <c r="A1185" t="s">
        <v>1614</v>
      </c>
      <c r="B1185" t="s">
        <v>1626</v>
      </c>
      <c r="C1185" t="s">
        <v>1059</v>
      </c>
      <c r="D1185" t="s">
        <v>1471</v>
      </c>
      <c r="E1185" t="s">
        <v>162</v>
      </c>
      <c r="H1185" t="s">
        <v>1614</v>
      </c>
    </row>
    <row r="1186" spans="1:8">
      <c r="A1186" t="s">
        <v>409</v>
      </c>
      <c r="B1186" t="s">
        <v>2657</v>
      </c>
      <c r="C1186" t="s">
        <v>411</v>
      </c>
      <c r="D1186" t="s">
        <v>2658</v>
      </c>
      <c r="E1186" t="s">
        <v>162</v>
      </c>
      <c r="H1186" t="s">
        <v>2656</v>
      </c>
    </row>
    <row r="1187" spans="1:8">
      <c r="A1187" t="s">
        <v>353</v>
      </c>
      <c r="B1187" t="s">
        <v>1510</v>
      </c>
      <c r="C1187" t="s">
        <v>355</v>
      </c>
      <c r="D1187" t="s">
        <v>174</v>
      </c>
      <c r="E1187" t="s">
        <v>267</v>
      </c>
      <c r="H1187" t="s">
        <v>2656</v>
      </c>
    </row>
    <row r="1188" spans="1:8">
      <c r="A1188" t="s">
        <v>3036</v>
      </c>
      <c r="B1188" t="s">
        <v>3037</v>
      </c>
      <c r="C1188" t="s">
        <v>3038</v>
      </c>
      <c r="D1188" t="s">
        <v>202</v>
      </c>
      <c r="E1188" t="s">
        <v>162</v>
      </c>
      <c r="H1188" t="s">
        <v>3032</v>
      </c>
    </row>
    <row r="1189" spans="1:8">
      <c r="A1189" t="s">
        <v>1405</v>
      </c>
      <c r="B1189" t="s">
        <v>3039</v>
      </c>
      <c r="C1189" t="s">
        <v>1407</v>
      </c>
      <c r="D1189" t="s">
        <v>1485</v>
      </c>
      <c r="E1189" t="s">
        <v>162</v>
      </c>
      <c r="H1189" t="s">
        <v>3032</v>
      </c>
    </row>
    <row r="1190" spans="1:8">
      <c r="A1190" t="s">
        <v>1067</v>
      </c>
      <c r="B1190" t="s">
        <v>3040</v>
      </c>
      <c r="C1190" t="s">
        <v>1069</v>
      </c>
      <c r="D1190" t="s">
        <v>3041</v>
      </c>
      <c r="E1190" t="s">
        <v>162</v>
      </c>
      <c r="H1190" t="s">
        <v>3032</v>
      </c>
    </row>
    <row r="1191" spans="1:8">
      <c r="A1191" t="s">
        <v>3042</v>
      </c>
      <c r="B1191" t="s">
        <v>798</v>
      </c>
      <c r="C1191" t="s">
        <v>3043</v>
      </c>
      <c r="D1191" t="s">
        <v>800</v>
      </c>
      <c r="E1191" t="s">
        <v>162</v>
      </c>
      <c r="H1191" t="s">
        <v>3032</v>
      </c>
    </row>
    <row r="1192" spans="1:8">
      <c r="A1192" t="s">
        <v>3033</v>
      </c>
      <c r="B1192" t="s">
        <v>1994</v>
      </c>
      <c r="C1192" t="s">
        <v>3034</v>
      </c>
      <c r="D1192" t="s">
        <v>1995</v>
      </c>
      <c r="E1192" t="s">
        <v>267</v>
      </c>
      <c r="H1192" t="s">
        <v>3032</v>
      </c>
    </row>
    <row r="1193" spans="1:8">
      <c r="A1193" t="s">
        <v>2896</v>
      </c>
      <c r="B1193" t="s">
        <v>3035</v>
      </c>
      <c r="C1193" t="s">
        <v>2898</v>
      </c>
      <c r="D1193" t="s">
        <v>1881</v>
      </c>
      <c r="E1193" t="s">
        <v>267</v>
      </c>
      <c r="H1193" t="s">
        <v>3032</v>
      </c>
    </row>
    <row r="1194" spans="1:8">
      <c r="A1194" t="s">
        <v>1194</v>
      </c>
      <c r="B1194" t="s">
        <v>1761</v>
      </c>
      <c r="C1194" t="s">
        <v>1196</v>
      </c>
      <c r="D1194" t="s">
        <v>301</v>
      </c>
      <c r="E1194" t="s">
        <v>267</v>
      </c>
      <c r="H1194" t="s">
        <v>3032</v>
      </c>
    </row>
    <row r="1195" spans="1:8">
      <c r="A1195" t="s">
        <v>353</v>
      </c>
      <c r="B1195" t="s">
        <v>3044</v>
      </c>
      <c r="C1195" t="s">
        <v>355</v>
      </c>
      <c r="D1195" t="s">
        <v>1869</v>
      </c>
      <c r="E1195" t="s">
        <v>267</v>
      </c>
      <c r="H1195" t="s">
        <v>3032</v>
      </c>
    </row>
    <row r="1196" spans="1:8">
      <c r="A1196" t="s">
        <v>3066</v>
      </c>
      <c r="B1196" t="s">
        <v>3067</v>
      </c>
      <c r="C1196" t="s">
        <v>3068</v>
      </c>
      <c r="D1196" t="s">
        <v>3069</v>
      </c>
      <c r="E1196" t="s">
        <v>162</v>
      </c>
      <c r="H1196" t="s">
        <v>3065</v>
      </c>
    </row>
    <row r="1197" spans="1:8">
      <c r="A1197" t="s">
        <v>3070</v>
      </c>
      <c r="B1197" t="s">
        <v>3071</v>
      </c>
      <c r="C1197" t="s">
        <v>3072</v>
      </c>
      <c r="D1197" t="s">
        <v>3073</v>
      </c>
      <c r="E1197" t="s">
        <v>162</v>
      </c>
      <c r="H1197" t="s">
        <v>3065</v>
      </c>
    </row>
    <row r="1198" spans="1:8">
      <c r="A1198" t="s">
        <v>684</v>
      </c>
      <c r="B1198" t="s">
        <v>3074</v>
      </c>
      <c r="C1198" t="s">
        <v>686</v>
      </c>
      <c r="D1198" t="s">
        <v>983</v>
      </c>
      <c r="E1198" t="s">
        <v>162</v>
      </c>
      <c r="H1198" t="s">
        <v>3065</v>
      </c>
    </row>
    <row r="1199" spans="1:8">
      <c r="A1199" t="s">
        <v>1545</v>
      </c>
      <c r="B1199" t="s">
        <v>3075</v>
      </c>
      <c r="C1199" t="s">
        <v>651</v>
      </c>
      <c r="D1199" t="s">
        <v>1320</v>
      </c>
      <c r="E1199" t="s">
        <v>162</v>
      </c>
      <c r="H1199" t="s">
        <v>3065</v>
      </c>
    </row>
    <row r="1200" spans="1:8">
      <c r="A1200" t="s">
        <v>2885</v>
      </c>
      <c r="B1200" t="s">
        <v>3134</v>
      </c>
      <c r="C1200" t="s">
        <v>2887</v>
      </c>
      <c r="D1200" t="s">
        <v>1001</v>
      </c>
      <c r="E1200" t="s">
        <v>162</v>
      </c>
      <c r="H1200" t="s">
        <v>112</v>
      </c>
    </row>
    <row r="1201" spans="1:8">
      <c r="A1201" t="s">
        <v>112</v>
      </c>
      <c r="B1201" t="s">
        <v>805</v>
      </c>
      <c r="C1201" t="s">
        <v>806</v>
      </c>
      <c r="D1201" t="s">
        <v>3135</v>
      </c>
      <c r="E1201" t="s">
        <v>162</v>
      </c>
      <c r="H1201" t="s">
        <v>112</v>
      </c>
    </row>
    <row r="1202" spans="1:8">
      <c r="A1202" t="s">
        <v>3136</v>
      </c>
      <c r="B1202" t="s">
        <v>3137</v>
      </c>
      <c r="C1202" t="s">
        <v>3138</v>
      </c>
      <c r="D1202" t="s">
        <v>3139</v>
      </c>
      <c r="E1202" t="s">
        <v>162</v>
      </c>
      <c r="H1202" t="s">
        <v>112</v>
      </c>
    </row>
    <row r="1203" spans="1:8">
      <c r="A1203" t="s">
        <v>1519</v>
      </c>
      <c r="B1203" t="s">
        <v>1629</v>
      </c>
      <c r="C1203" t="s">
        <v>1521</v>
      </c>
      <c r="D1203" t="s">
        <v>1631</v>
      </c>
      <c r="E1203" t="s">
        <v>162</v>
      </c>
      <c r="H1203" t="s">
        <v>112</v>
      </c>
    </row>
    <row r="1204" spans="1:8">
      <c r="A1204" t="s">
        <v>2255</v>
      </c>
      <c r="B1204" t="s">
        <v>2256</v>
      </c>
      <c r="C1204" t="s">
        <v>2257</v>
      </c>
      <c r="E1204" t="s">
        <v>162</v>
      </c>
      <c r="H1204" t="s">
        <v>65</v>
      </c>
    </row>
    <row r="1205" spans="1:8">
      <c r="A1205" t="s">
        <v>1770</v>
      </c>
      <c r="B1205" t="s">
        <v>1240</v>
      </c>
      <c r="C1205" t="s">
        <v>1772</v>
      </c>
      <c r="D1205" t="s">
        <v>202</v>
      </c>
      <c r="E1205" t="s">
        <v>162</v>
      </c>
      <c r="H1205" t="s">
        <v>65</v>
      </c>
    </row>
    <row r="1206" spans="1:8">
      <c r="A1206" t="s">
        <v>2260</v>
      </c>
      <c r="B1206" t="s">
        <v>176</v>
      </c>
      <c r="C1206" t="s">
        <v>2261</v>
      </c>
      <c r="D1206" t="s">
        <v>178</v>
      </c>
      <c r="E1206" t="s">
        <v>162</v>
      </c>
      <c r="H1206" t="s">
        <v>65</v>
      </c>
    </row>
    <row r="1207" spans="1:8">
      <c r="A1207" t="s">
        <v>367</v>
      </c>
      <c r="B1207" t="s">
        <v>368</v>
      </c>
      <c r="C1207" t="s">
        <v>369</v>
      </c>
      <c r="D1207" t="s">
        <v>370</v>
      </c>
      <c r="E1207" t="s">
        <v>162</v>
      </c>
      <c r="H1207" t="s">
        <v>65</v>
      </c>
    </row>
    <row r="1208" spans="1:8">
      <c r="A1208" t="s">
        <v>1126</v>
      </c>
      <c r="B1208" t="s">
        <v>2271</v>
      </c>
      <c r="C1208" t="s">
        <v>1128</v>
      </c>
      <c r="D1208" t="s">
        <v>681</v>
      </c>
      <c r="E1208" t="s">
        <v>162</v>
      </c>
      <c r="H1208" t="s">
        <v>65</v>
      </c>
    </row>
    <row r="1209" spans="1:8">
      <c r="A1209" t="s">
        <v>1651</v>
      </c>
      <c r="B1209" t="s">
        <v>2272</v>
      </c>
      <c r="C1209" t="s">
        <v>1653</v>
      </c>
      <c r="D1209" t="s">
        <v>1094</v>
      </c>
      <c r="E1209" t="s">
        <v>162</v>
      </c>
      <c r="H1209" t="s">
        <v>65</v>
      </c>
    </row>
    <row r="1210" spans="1:8">
      <c r="A1210" t="s">
        <v>767</v>
      </c>
      <c r="B1210" t="s">
        <v>230</v>
      </c>
      <c r="C1210" t="s">
        <v>769</v>
      </c>
      <c r="D1210" t="s">
        <v>1851</v>
      </c>
      <c r="E1210" t="s">
        <v>162</v>
      </c>
      <c r="H1210" t="s">
        <v>65</v>
      </c>
    </row>
    <row r="1211" spans="1:8">
      <c r="A1211" t="s">
        <v>593</v>
      </c>
      <c r="B1211" t="s">
        <v>594</v>
      </c>
      <c r="C1211" t="s">
        <v>595</v>
      </c>
      <c r="D1211" t="s">
        <v>462</v>
      </c>
      <c r="E1211" t="s">
        <v>162</v>
      </c>
      <c r="H1211" t="s">
        <v>65</v>
      </c>
    </row>
    <row r="1212" spans="1:8">
      <c r="A1212" t="s">
        <v>2273</v>
      </c>
      <c r="B1212" t="s">
        <v>2274</v>
      </c>
      <c r="C1212" t="s">
        <v>2275</v>
      </c>
      <c r="D1212" t="s">
        <v>1351</v>
      </c>
      <c r="E1212" t="s">
        <v>162</v>
      </c>
      <c r="H1212" t="s">
        <v>65</v>
      </c>
    </row>
    <row r="1213" spans="1:8">
      <c r="A1213" t="s">
        <v>597</v>
      </c>
      <c r="B1213" t="s">
        <v>598</v>
      </c>
      <c r="C1213" t="s">
        <v>2279</v>
      </c>
      <c r="D1213" t="s">
        <v>182</v>
      </c>
      <c r="E1213" t="s">
        <v>162</v>
      </c>
      <c r="H1213" t="s">
        <v>65</v>
      </c>
    </row>
    <row r="1214" spans="1:8">
      <c r="A1214" t="s">
        <v>2280</v>
      </c>
      <c r="B1214" t="s">
        <v>2281</v>
      </c>
      <c r="C1214" t="s">
        <v>2282</v>
      </c>
      <c r="D1214" t="s">
        <v>1471</v>
      </c>
      <c r="E1214" t="s">
        <v>162</v>
      </c>
      <c r="H1214" t="s">
        <v>65</v>
      </c>
    </row>
    <row r="1215" spans="1:8">
      <c r="A1215" t="s">
        <v>2283</v>
      </c>
      <c r="B1215" t="s">
        <v>2286</v>
      </c>
      <c r="C1215" t="s">
        <v>2285</v>
      </c>
      <c r="D1215" t="s">
        <v>2287</v>
      </c>
      <c r="E1215" t="s">
        <v>162</v>
      </c>
      <c r="H1215" t="s">
        <v>65</v>
      </c>
    </row>
    <row r="1216" spans="1:8">
      <c r="A1216" t="s">
        <v>2288</v>
      </c>
      <c r="B1216" t="s">
        <v>2289</v>
      </c>
      <c r="C1216" t="s">
        <v>2290</v>
      </c>
      <c r="D1216" t="s">
        <v>2291</v>
      </c>
      <c r="E1216" t="s">
        <v>162</v>
      </c>
      <c r="H1216" t="s">
        <v>65</v>
      </c>
    </row>
    <row r="1217" spans="1:8">
      <c r="A1217" t="s">
        <v>1154</v>
      </c>
      <c r="B1217" t="s">
        <v>246</v>
      </c>
      <c r="C1217" t="s">
        <v>1156</v>
      </c>
      <c r="D1217" t="s">
        <v>248</v>
      </c>
      <c r="E1217" t="s">
        <v>162</v>
      </c>
      <c r="H1217" t="s">
        <v>65</v>
      </c>
    </row>
    <row r="1218" spans="1:8">
      <c r="A1218" t="s">
        <v>2294</v>
      </c>
      <c r="B1218" t="s">
        <v>2295</v>
      </c>
      <c r="C1218" t="s">
        <v>2296</v>
      </c>
      <c r="D1218" t="s">
        <v>2297</v>
      </c>
      <c r="E1218" t="s">
        <v>162</v>
      </c>
      <c r="H1218" t="s">
        <v>65</v>
      </c>
    </row>
    <row r="1219" spans="1:8">
      <c r="A1219" t="s">
        <v>609</v>
      </c>
      <c r="B1219" t="s">
        <v>2298</v>
      </c>
      <c r="C1219" t="s">
        <v>611</v>
      </c>
      <c r="D1219" t="s">
        <v>960</v>
      </c>
      <c r="E1219" t="s">
        <v>162</v>
      </c>
      <c r="H1219" t="s">
        <v>65</v>
      </c>
    </row>
    <row r="1220" spans="1:8">
      <c r="A1220" t="s">
        <v>2299</v>
      </c>
      <c r="B1220" t="s">
        <v>2303</v>
      </c>
      <c r="C1220" t="s">
        <v>2301</v>
      </c>
      <c r="D1220" t="s">
        <v>2304</v>
      </c>
      <c r="E1220" t="s">
        <v>162</v>
      </c>
      <c r="H1220" t="s">
        <v>65</v>
      </c>
    </row>
    <row r="1221" spans="1:8">
      <c r="A1221" t="s">
        <v>2317</v>
      </c>
      <c r="B1221" t="s">
        <v>1629</v>
      </c>
      <c r="C1221" t="s">
        <v>2318</v>
      </c>
      <c r="D1221" t="s">
        <v>1631</v>
      </c>
      <c r="E1221" t="s">
        <v>162</v>
      </c>
      <c r="H1221" t="s">
        <v>65</v>
      </c>
    </row>
    <row r="1222" spans="1:8">
      <c r="A1222" t="s">
        <v>632</v>
      </c>
      <c r="B1222" t="s">
        <v>1632</v>
      </c>
      <c r="C1222" t="s">
        <v>633</v>
      </c>
      <c r="D1222" t="s">
        <v>1633</v>
      </c>
      <c r="E1222" t="s">
        <v>162</v>
      </c>
      <c r="H1222" t="s">
        <v>65</v>
      </c>
    </row>
    <row r="1223" spans="1:8">
      <c r="A1223" t="s">
        <v>797</v>
      </c>
      <c r="B1223" t="s">
        <v>2323</v>
      </c>
      <c r="C1223" t="s">
        <v>799</v>
      </c>
      <c r="D1223" t="s">
        <v>1079</v>
      </c>
      <c r="E1223" t="s">
        <v>162</v>
      </c>
      <c r="H1223" t="s">
        <v>65</v>
      </c>
    </row>
    <row r="1224" spans="1:8">
      <c r="A1224" t="s">
        <v>1839</v>
      </c>
      <c r="B1224" t="s">
        <v>2324</v>
      </c>
      <c r="C1224" t="s">
        <v>1841</v>
      </c>
      <c r="D1224" t="s">
        <v>1387</v>
      </c>
      <c r="E1224" t="s">
        <v>162</v>
      </c>
      <c r="H1224" t="s">
        <v>65</v>
      </c>
    </row>
    <row r="1225" spans="1:8">
      <c r="A1225" t="s">
        <v>2326</v>
      </c>
      <c r="B1225" t="s">
        <v>1516</v>
      </c>
      <c r="C1225" t="s">
        <v>2327</v>
      </c>
      <c r="D1225" t="s">
        <v>1518</v>
      </c>
      <c r="E1225" t="s">
        <v>162</v>
      </c>
      <c r="H1225" t="s">
        <v>65</v>
      </c>
    </row>
    <row r="1226" spans="1:8">
      <c r="A1226" t="s">
        <v>2328</v>
      </c>
      <c r="B1226" t="s">
        <v>2329</v>
      </c>
      <c r="C1226" t="s">
        <v>2330</v>
      </c>
      <c r="D1226" t="s">
        <v>2331</v>
      </c>
      <c r="E1226" t="s">
        <v>162</v>
      </c>
      <c r="H1226" t="s">
        <v>65</v>
      </c>
    </row>
    <row r="1227" spans="1:8">
      <c r="A1227" t="s">
        <v>2339</v>
      </c>
      <c r="B1227" t="s">
        <v>2342</v>
      </c>
      <c r="C1227" t="s">
        <v>2341</v>
      </c>
      <c r="D1227" t="s">
        <v>478</v>
      </c>
      <c r="E1227" t="s">
        <v>162</v>
      </c>
      <c r="H1227" t="s">
        <v>65</v>
      </c>
    </row>
    <row r="1228" spans="1:8">
      <c r="A1228" t="s">
        <v>2339</v>
      </c>
      <c r="B1228" t="s">
        <v>2340</v>
      </c>
      <c r="C1228" t="s">
        <v>2341</v>
      </c>
      <c r="D1228" t="s">
        <v>1780</v>
      </c>
      <c r="E1228" t="s">
        <v>162</v>
      </c>
      <c r="H1228" t="s">
        <v>65</v>
      </c>
    </row>
    <row r="1229" spans="1:8">
      <c r="A1229" t="s">
        <v>2343</v>
      </c>
      <c r="B1229" t="s">
        <v>2344</v>
      </c>
      <c r="C1229" t="s">
        <v>2345</v>
      </c>
      <c r="D1229" t="s">
        <v>2346</v>
      </c>
      <c r="E1229" t="s">
        <v>162</v>
      </c>
      <c r="H1229" t="s">
        <v>65</v>
      </c>
    </row>
    <row r="1230" spans="1:8">
      <c r="A1230" t="s">
        <v>842</v>
      </c>
      <c r="B1230" t="s">
        <v>843</v>
      </c>
      <c r="C1230" t="s">
        <v>844</v>
      </c>
      <c r="D1230" t="s">
        <v>835</v>
      </c>
      <c r="E1230" t="s">
        <v>162</v>
      </c>
      <c r="H1230" t="s">
        <v>65</v>
      </c>
    </row>
    <row r="1231" spans="1:8">
      <c r="A1231" t="s">
        <v>858</v>
      </c>
      <c r="B1231" t="s">
        <v>2174</v>
      </c>
      <c r="C1231" t="s">
        <v>860</v>
      </c>
      <c r="D1231" t="s">
        <v>2175</v>
      </c>
      <c r="E1231" t="s">
        <v>162</v>
      </c>
      <c r="H1231" t="s">
        <v>65</v>
      </c>
    </row>
    <row r="1232" spans="1:8">
      <c r="A1232" t="s">
        <v>371</v>
      </c>
      <c r="B1232" t="s">
        <v>680</v>
      </c>
      <c r="C1232" t="s">
        <v>373</v>
      </c>
      <c r="D1232" t="s">
        <v>681</v>
      </c>
      <c r="E1232" t="s">
        <v>162</v>
      </c>
      <c r="H1232" t="s">
        <v>65</v>
      </c>
    </row>
    <row r="1233" spans="1:8">
      <c r="A1233" t="s">
        <v>104</v>
      </c>
      <c r="B1233" t="s">
        <v>2356</v>
      </c>
      <c r="C1233" t="s">
        <v>375</v>
      </c>
      <c r="D1233" t="s">
        <v>1744</v>
      </c>
      <c r="E1233" t="s">
        <v>162</v>
      </c>
      <c r="H1233" t="s">
        <v>65</v>
      </c>
    </row>
    <row r="1234" spans="1:8">
      <c r="A1234" t="s">
        <v>866</v>
      </c>
      <c r="B1234" t="s">
        <v>2179</v>
      </c>
      <c r="C1234" t="s">
        <v>868</v>
      </c>
      <c r="D1234" t="s">
        <v>370</v>
      </c>
      <c r="E1234" t="s">
        <v>162</v>
      </c>
      <c r="H1234" t="s">
        <v>65</v>
      </c>
    </row>
    <row r="1235" spans="1:8">
      <c r="A1235" t="s">
        <v>2361</v>
      </c>
      <c r="B1235" t="s">
        <v>2362</v>
      </c>
      <c r="C1235" t="s">
        <v>2363</v>
      </c>
      <c r="D1235" t="s">
        <v>2364</v>
      </c>
      <c r="E1235" t="s">
        <v>162</v>
      </c>
      <c r="H1235" t="s">
        <v>65</v>
      </c>
    </row>
    <row r="1236" spans="1:8">
      <c r="A1236" t="s">
        <v>684</v>
      </c>
      <c r="B1236" t="s">
        <v>2365</v>
      </c>
      <c r="C1236" t="s">
        <v>686</v>
      </c>
      <c r="D1236" t="s">
        <v>2366</v>
      </c>
      <c r="E1236" t="s">
        <v>162</v>
      </c>
      <c r="H1236" t="s">
        <v>65</v>
      </c>
    </row>
    <row r="1237" spans="1:8">
      <c r="A1237" t="s">
        <v>875</v>
      </c>
      <c r="B1237" t="s">
        <v>2367</v>
      </c>
      <c r="C1237" t="s">
        <v>877</v>
      </c>
      <c r="D1237" t="s">
        <v>2368</v>
      </c>
      <c r="E1237" t="s">
        <v>162</v>
      </c>
      <c r="H1237" t="s">
        <v>65</v>
      </c>
    </row>
    <row r="1238" spans="1:8">
      <c r="A1238" t="s">
        <v>106</v>
      </c>
      <c r="B1238" t="s">
        <v>2374</v>
      </c>
      <c r="C1238" t="s">
        <v>898</v>
      </c>
      <c r="D1238" t="s">
        <v>182</v>
      </c>
      <c r="E1238" t="s">
        <v>162</v>
      </c>
      <c r="H1238" t="s">
        <v>65</v>
      </c>
    </row>
    <row r="1239" spans="1:8">
      <c r="A1239" t="s">
        <v>2375</v>
      </c>
      <c r="B1239" t="s">
        <v>2376</v>
      </c>
      <c r="C1239" t="s">
        <v>2377</v>
      </c>
      <c r="D1239" t="s">
        <v>178</v>
      </c>
      <c r="E1239" t="s">
        <v>162</v>
      </c>
      <c r="H1239" t="s">
        <v>65</v>
      </c>
    </row>
    <row r="1240" spans="1:8">
      <c r="A1240" t="s">
        <v>2379</v>
      </c>
      <c r="B1240" t="s">
        <v>1178</v>
      </c>
      <c r="C1240" t="s">
        <v>2380</v>
      </c>
      <c r="D1240" t="s">
        <v>478</v>
      </c>
      <c r="E1240" t="s">
        <v>162</v>
      </c>
      <c r="H1240" t="s">
        <v>65</v>
      </c>
    </row>
    <row r="1241" spans="1:8">
      <c r="A1241" t="s">
        <v>911</v>
      </c>
      <c r="B1241" t="s">
        <v>2383</v>
      </c>
      <c r="C1241" t="s">
        <v>913</v>
      </c>
      <c r="D1241" t="s">
        <v>1387</v>
      </c>
      <c r="E1241" t="s">
        <v>162</v>
      </c>
      <c r="H1241" t="s">
        <v>65</v>
      </c>
    </row>
    <row r="1242" spans="1:8">
      <c r="A1242" t="s">
        <v>2397</v>
      </c>
      <c r="B1242" t="s">
        <v>2398</v>
      </c>
      <c r="C1242" t="s">
        <v>2399</v>
      </c>
      <c r="D1242" t="s">
        <v>944</v>
      </c>
      <c r="E1242" t="s">
        <v>162</v>
      </c>
      <c r="H1242" t="s">
        <v>65</v>
      </c>
    </row>
    <row r="1243" spans="1:8">
      <c r="A1243" t="s">
        <v>2400</v>
      </c>
      <c r="B1243" t="s">
        <v>2401</v>
      </c>
      <c r="C1243" t="s">
        <v>547</v>
      </c>
      <c r="D1243" t="s">
        <v>1125</v>
      </c>
      <c r="E1243" t="s">
        <v>162</v>
      </c>
      <c r="H1243" t="s">
        <v>65</v>
      </c>
    </row>
    <row r="1244" spans="1:8">
      <c r="A1244" t="s">
        <v>1270</v>
      </c>
      <c r="B1244" t="s">
        <v>2402</v>
      </c>
      <c r="C1244" t="s">
        <v>1271</v>
      </c>
      <c r="D1244" t="s">
        <v>2246</v>
      </c>
      <c r="E1244" t="s">
        <v>162</v>
      </c>
      <c r="H1244" t="s">
        <v>65</v>
      </c>
    </row>
    <row r="1245" spans="1:8">
      <c r="A1245" t="s">
        <v>498</v>
      </c>
      <c r="B1245" t="s">
        <v>2408</v>
      </c>
      <c r="C1245" t="s">
        <v>500</v>
      </c>
      <c r="D1245" t="s">
        <v>1744</v>
      </c>
      <c r="E1245" t="s">
        <v>162</v>
      </c>
      <c r="H1245" t="s">
        <v>65</v>
      </c>
    </row>
    <row r="1246" spans="1:8">
      <c r="A1246" t="s">
        <v>353</v>
      </c>
      <c r="B1246" t="s">
        <v>2412</v>
      </c>
      <c r="C1246" t="s">
        <v>355</v>
      </c>
      <c r="D1246" t="s">
        <v>1869</v>
      </c>
      <c r="E1246" t="s">
        <v>162</v>
      </c>
      <c r="H1246" t="s">
        <v>65</v>
      </c>
    </row>
    <row r="1247" spans="1:8">
      <c r="A1247" t="s">
        <v>353</v>
      </c>
      <c r="B1247" t="s">
        <v>2410</v>
      </c>
      <c r="C1247" t="s">
        <v>355</v>
      </c>
      <c r="D1247" t="s">
        <v>2411</v>
      </c>
      <c r="E1247" t="s">
        <v>162</v>
      </c>
      <c r="H1247" t="s">
        <v>65</v>
      </c>
    </row>
    <row r="1248" spans="1:8">
      <c r="A1248" t="s">
        <v>2417</v>
      </c>
      <c r="B1248" t="s">
        <v>2418</v>
      </c>
      <c r="C1248" t="s">
        <v>1292</v>
      </c>
      <c r="D1248" t="s">
        <v>370</v>
      </c>
      <c r="E1248" t="s">
        <v>162</v>
      </c>
      <c r="H1248" t="s">
        <v>65</v>
      </c>
    </row>
    <row r="1249" spans="1:8">
      <c r="A1249" t="s">
        <v>2258</v>
      </c>
      <c r="B1249" t="s">
        <v>1499</v>
      </c>
      <c r="C1249" t="s">
        <v>2259</v>
      </c>
      <c r="D1249" t="s">
        <v>1183</v>
      </c>
      <c r="E1249" t="s">
        <v>267</v>
      </c>
      <c r="H1249" t="s">
        <v>65</v>
      </c>
    </row>
    <row r="1250" spans="1:8">
      <c r="A1250" t="s">
        <v>2262</v>
      </c>
      <c r="B1250" t="s">
        <v>513</v>
      </c>
      <c r="C1250" t="s">
        <v>2263</v>
      </c>
      <c r="D1250" t="s">
        <v>513</v>
      </c>
      <c r="E1250" t="s">
        <v>267</v>
      </c>
      <c r="H1250" t="s">
        <v>65</v>
      </c>
    </row>
    <row r="1251" spans="1:8">
      <c r="A1251" t="s">
        <v>2264</v>
      </c>
      <c r="B1251" t="s">
        <v>2265</v>
      </c>
      <c r="C1251" t="s">
        <v>2266</v>
      </c>
      <c r="D1251" t="s">
        <v>2267</v>
      </c>
      <c r="E1251" t="s">
        <v>267</v>
      </c>
      <c r="H1251" t="s">
        <v>65</v>
      </c>
    </row>
    <row r="1252" spans="1:8">
      <c r="A1252" t="s">
        <v>2268</v>
      </c>
      <c r="B1252" t="s">
        <v>1572</v>
      </c>
      <c r="C1252" t="s">
        <v>2269</v>
      </c>
      <c r="D1252" t="s">
        <v>766</v>
      </c>
      <c r="E1252" t="s">
        <v>267</v>
      </c>
      <c r="H1252" t="s">
        <v>65</v>
      </c>
    </row>
    <row r="1253" spans="1:8">
      <c r="A1253" t="s">
        <v>1309</v>
      </c>
      <c r="B1253" t="s">
        <v>1572</v>
      </c>
      <c r="C1253" t="s">
        <v>1311</v>
      </c>
      <c r="D1253" t="s">
        <v>766</v>
      </c>
      <c r="E1253" t="s">
        <v>267</v>
      </c>
      <c r="H1253" t="s">
        <v>65</v>
      </c>
    </row>
    <row r="1254" spans="1:8">
      <c r="A1254" t="s">
        <v>1309</v>
      </c>
      <c r="B1254" t="s">
        <v>1310</v>
      </c>
      <c r="C1254" t="s">
        <v>1311</v>
      </c>
      <c r="D1254" t="s">
        <v>2270</v>
      </c>
      <c r="E1254" t="s">
        <v>267</v>
      </c>
      <c r="H1254" t="s">
        <v>65</v>
      </c>
    </row>
    <row r="1255" spans="1:8">
      <c r="A1255" t="s">
        <v>2273</v>
      </c>
      <c r="B1255" t="s">
        <v>2276</v>
      </c>
      <c r="C1255" t="s">
        <v>2275</v>
      </c>
      <c r="D1255" t="s">
        <v>2005</v>
      </c>
      <c r="E1255" t="s">
        <v>267</v>
      </c>
      <c r="H1255" t="s">
        <v>65</v>
      </c>
    </row>
    <row r="1256" spans="1:8">
      <c r="A1256" t="s">
        <v>2273</v>
      </c>
      <c r="B1256" t="s">
        <v>2277</v>
      </c>
      <c r="C1256" t="s">
        <v>2275</v>
      </c>
      <c r="D1256" t="s">
        <v>2278</v>
      </c>
      <c r="E1256" t="s">
        <v>267</v>
      </c>
      <c r="H1256" t="s">
        <v>65</v>
      </c>
    </row>
    <row r="1257" spans="1:8">
      <c r="A1257" t="s">
        <v>2283</v>
      </c>
      <c r="B1257" t="s">
        <v>2284</v>
      </c>
      <c r="C1257" t="s">
        <v>2285</v>
      </c>
      <c r="D1257" t="s">
        <v>275</v>
      </c>
      <c r="E1257" t="s">
        <v>267</v>
      </c>
      <c r="H1257" t="s">
        <v>65</v>
      </c>
    </row>
    <row r="1258" spans="1:8">
      <c r="A1258" t="s">
        <v>2292</v>
      </c>
      <c r="B1258" t="s">
        <v>2293</v>
      </c>
      <c r="C1258" t="s">
        <v>1380</v>
      </c>
      <c r="D1258" t="s">
        <v>2044</v>
      </c>
      <c r="E1258" t="s">
        <v>267</v>
      </c>
      <c r="H1258" t="s">
        <v>65</v>
      </c>
    </row>
    <row r="1259" spans="1:8">
      <c r="A1259" t="s">
        <v>791</v>
      </c>
      <c r="B1259" t="s">
        <v>2026</v>
      </c>
      <c r="C1259" t="s">
        <v>793</v>
      </c>
      <c r="D1259" t="s">
        <v>1161</v>
      </c>
      <c r="E1259" t="s">
        <v>267</v>
      </c>
      <c r="H1259" t="s">
        <v>65</v>
      </c>
    </row>
    <row r="1260" spans="1:8">
      <c r="A1260" t="s">
        <v>2299</v>
      </c>
      <c r="B1260" t="s">
        <v>2300</v>
      </c>
      <c r="C1260" t="s">
        <v>2301</v>
      </c>
      <c r="D1260" t="s">
        <v>2302</v>
      </c>
      <c r="E1260" t="s">
        <v>267</v>
      </c>
      <c r="H1260" t="s">
        <v>65</v>
      </c>
    </row>
    <row r="1261" spans="1:8">
      <c r="A1261" t="s">
        <v>2305</v>
      </c>
      <c r="B1261" t="s">
        <v>2306</v>
      </c>
      <c r="C1261" t="s">
        <v>2307</v>
      </c>
      <c r="D1261" t="s">
        <v>647</v>
      </c>
      <c r="E1261" t="s">
        <v>267</v>
      </c>
      <c r="H1261" t="s">
        <v>65</v>
      </c>
    </row>
    <row r="1262" spans="1:8">
      <c r="A1262" t="s">
        <v>191</v>
      </c>
      <c r="B1262" t="s">
        <v>2308</v>
      </c>
      <c r="C1262" t="s">
        <v>193</v>
      </c>
      <c r="D1262" t="s">
        <v>2309</v>
      </c>
      <c r="E1262" t="s">
        <v>267</v>
      </c>
      <c r="H1262" t="s">
        <v>65</v>
      </c>
    </row>
    <row r="1263" spans="1:8">
      <c r="A1263" t="s">
        <v>2310</v>
      </c>
      <c r="B1263" t="s">
        <v>2311</v>
      </c>
      <c r="C1263" t="s">
        <v>2312</v>
      </c>
      <c r="D1263" t="s">
        <v>992</v>
      </c>
      <c r="E1263" t="s">
        <v>267</v>
      </c>
      <c r="H1263" t="s">
        <v>65</v>
      </c>
    </row>
    <row r="1264" spans="1:8">
      <c r="A1264" t="s">
        <v>2313</v>
      </c>
      <c r="B1264" t="s">
        <v>2314</v>
      </c>
      <c r="C1264" t="s">
        <v>2315</v>
      </c>
      <c r="D1264" t="s">
        <v>2316</v>
      </c>
      <c r="E1264" t="s">
        <v>267</v>
      </c>
      <c r="H1264" t="s">
        <v>65</v>
      </c>
    </row>
    <row r="1265" spans="1:8">
      <c r="A1265" t="s">
        <v>2319</v>
      </c>
      <c r="B1265" t="s">
        <v>2320</v>
      </c>
      <c r="C1265" t="s">
        <v>2321</v>
      </c>
      <c r="D1265" t="s">
        <v>2322</v>
      </c>
      <c r="E1265" t="s">
        <v>267</v>
      </c>
      <c r="H1265" t="s">
        <v>65</v>
      </c>
    </row>
    <row r="1266" spans="1:8">
      <c r="A1266" t="s">
        <v>2325</v>
      </c>
      <c r="B1266" t="s">
        <v>1056</v>
      </c>
      <c r="C1266" t="s">
        <v>1421</v>
      </c>
      <c r="D1266" t="s">
        <v>1056</v>
      </c>
      <c r="E1266" t="s">
        <v>267</v>
      </c>
      <c r="H1266" t="s">
        <v>65</v>
      </c>
    </row>
    <row r="1267" spans="1:8">
      <c r="A1267" t="s">
        <v>2332</v>
      </c>
      <c r="B1267" t="s">
        <v>2333</v>
      </c>
      <c r="C1267" t="s">
        <v>2334</v>
      </c>
      <c r="D1267" t="s">
        <v>647</v>
      </c>
      <c r="E1267" t="s">
        <v>267</v>
      </c>
      <c r="H1267" t="s">
        <v>65</v>
      </c>
    </row>
    <row r="1268" spans="1:8">
      <c r="A1268" t="s">
        <v>2335</v>
      </c>
      <c r="B1268" t="s">
        <v>2220</v>
      </c>
      <c r="C1268" t="s">
        <v>2336</v>
      </c>
      <c r="D1268" t="s">
        <v>570</v>
      </c>
      <c r="E1268" t="s">
        <v>267</v>
      </c>
      <c r="H1268" t="s">
        <v>65</v>
      </c>
    </row>
    <row r="1269" spans="1:8">
      <c r="A1269" t="s">
        <v>2337</v>
      </c>
      <c r="B1269" t="s">
        <v>1860</v>
      </c>
      <c r="C1269" t="s">
        <v>2338</v>
      </c>
      <c r="D1269" t="s">
        <v>1209</v>
      </c>
      <c r="E1269" t="s">
        <v>267</v>
      </c>
      <c r="H1269" t="s">
        <v>65</v>
      </c>
    </row>
    <row r="1270" spans="1:8">
      <c r="A1270" t="s">
        <v>2347</v>
      </c>
      <c r="B1270" t="s">
        <v>2348</v>
      </c>
      <c r="C1270" t="s">
        <v>2349</v>
      </c>
      <c r="D1270" t="s">
        <v>284</v>
      </c>
      <c r="E1270" t="s">
        <v>267</v>
      </c>
      <c r="H1270" t="s">
        <v>65</v>
      </c>
    </row>
    <row r="1271" spans="1:8">
      <c r="A1271" t="s">
        <v>2350</v>
      </c>
      <c r="B1271" t="s">
        <v>2351</v>
      </c>
      <c r="C1271" t="s">
        <v>2352</v>
      </c>
      <c r="D1271" t="s">
        <v>2353</v>
      </c>
      <c r="E1271" t="s">
        <v>267</v>
      </c>
      <c r="H1271" t="s">
        <v>65</v>
      </c>
    </row>
    <row r="1272" spans="1:8">
      <c r="A1272" t="s">
        <v>2354</v>
      </c>
      <c r="B1272" t="s">
        <v>2185</v>
      </c>
      <c r="C1272" t="s">
        <v>2355</v>
      </c>
      <c r="D1272" t="s">
        <v>1056</v>
      </c>
      <c r="E1272" t="s">
        <v>267</v>
      </c>
      <c r="H1272" t="s">
        <v>65</v>
      </c>
    </row>
    <row r="1273" spans="1:8">
      <c r="A1273" t="s">
        <v>2357</v>
      </c>
      <c r="B1273" t="s">
        <v>1491</v>
      </c>
      <c r="C1273" t="s">
        <v>2358</v>
      </c>
      <c r="D1273" t="s">
        <v>1093</v>
      </c>
      <c r="E1273" t="s">
        <v>267</v>
      </c>
      <c r="H1273" t="s">
        <v>65</v>
      </c>
    </row>
    <row r="1274" spans="1:8">
      <c r="A1274" t="s">
        <v>2359</v>
      </c>
      <c r="B1274" t="s">
        <v>1994</v>
      </c>
      <c r="C1274" t="s">
        <v>2360</v>
      </c>
      <c r="D1274" t="s">
        <v>1995</v>
      </c>
      <c r="E1274" t="s">
        <v>267</v>
      </c>
      <c r="H1274" t="s">
        <v>65</v>
      </c>
    </row>
    <row r="1275" spans="1:8">
      <c r="A1275" t="s">
        <v>113</v>
      </c>
      <c r="B1275" t="s">
        <v>2370</v>
      </c>
      <c r="C1275" t="s">
        <v>880</v>
      </c>
      <c r="D1275" t="s">
        <v>899</v>
      </c>
      <c r="E1275" t="s">
        <v>267</v>
      </c>
      <c r="H1275" t="s">
        <v>65</v>
      </c>
    </row>
    <row r="1276" spans="1:8">
      <c r="A1276" t="s">
        <v>113</v>
      </c>
      <c r="B1276" t="s">
        <v>2369</v>
      </c>
      <c r="C1276" t="s">
        <v>880</v>
      </c>
      <c r="D1276" t="s">
        <v>307</v>
      </c>
      <c r="E1276" t="s">
        <v>267</v>
      </c>
      <c r="H1276" t="s">
        <v>65</v>
      </c>
    </row>
    <row r="1277" spans="1:8">
      <c r="A1277" t="s">
        <v>691</v>
      </c>
      <c r="B1277" t="s">
        <v>1581</v>
      </c>
      <c r="C1277" t="s">
        <v>693</v>
      </c>
      <c r="D1277" t="s">
        <v>663</v>
      </c>
      <c r="E1277" t="s">
        <v>267</v>
      </c>
      <c r="H1277" t="s">
        <v>65</v>
      </c>
    </row>
    <row r="1278" spans="1:8">
      <c r="A1278" t="s">
        <v>2371</v>
      </c>
      <c r="B1278" t="s">
        <v>2372</v>
      </c>
      <c r="C1278" t="s">
        <v>2373</v>
      </c>
      <c r="D1278" t="s">
        <v>1671</v>
      </c>
      <c r="E1278" t="s">
        <v>267</v>
      </c>
      <c r="H1278" t="s">
        <v>65</v>
      </c>
    </row>
    <row r="1279" spans="1:8">
      <c r="A1279" t="s">
        <v>483</v>
      </c>
      <c r="B1279" t="s">
        <v>362</v>
      </c>
      <c r="C1279" t="s">
        <v>485</v>
      </c>
      <c r="D1279" t="s">
        <v>362</v>
      </c>
      <c r="E1279" t="s">
        <v>267</v>
      </c>
      <c r="H1279" t="s">
        <v>65</v>
      </c>
    </row>
    <row r="1280" spans="1:8">
      <c r="A1280" t="s">
        <v>1519</v>
      </c>
      <c r="B1280" t="s">
        <v>2378</v>
      </c>
      <c r="C1280" t="s">
        <v>1521</v>
      </c>
      <c r="D1280" t="s">
        <v>1592</v>
      </c>
      <c r="E1280" t="s">
        <v>267</v>
      </c>
      <c r="H1280" t="s">
        <v>65</v>
      </c>
    </row>
    <row r="1281" spans="1:8">
      <c r="A1281" t="s">
        <v>2381</v>
      </c>
      <c r="B1281" t="s">
        <v>1390</v>
      </c>
      <c r="C1281" t="s">
        <v>2382</v>
      </c>
      <c r="D1281" t="s">
        <v>1390</v>
      </c>
      <c r="E1281" t="s">
        <v>267</v>
      </c>
      <c r="H1281" t="s">
        <v>65</v>
      </c>
    </row>
    <row r="1282" spans="1:8">
      <c r="A1282" t="s">
        <v>2384</v>
      </c>
      <c r="B1282" t="s">
        <v>2385</v>
      </c>
      <c r="C1282" t="s">
        <v>1114</v>
      </c>
      <c r="D1282" t="s">
        <v>1571</v>
      </c>
      <c r="E1282" t="s">
        <v>267</v>
      </c>
      <c r="H1282" t="s">
        <v>65</v>
      </c>
    </row>
    <row r="1283" spans="1:8">
      <c r="A1283" t="s">
        <v>2386</v>
      </c>
      <c r="B1283" t="s">
        <v>2387</v>
      </c>
      <c r="C1283" t="s">
        <v>2388</v>
      </c>
      <c r="D1283" t="s">
        <v>2389</v>
      </c>
      <c r="E1283" t="s">
        <v>267</v>
      </c>
      <c r="H1283" t="s">
        <v>65</v>
      </c>
    </row>
    <row r="1284" spans="1:8">
      <c r="A1284" t="s">
        <v>2390</v>
      </c>
      <c r="B1284" t="s">
        <v>2391</v>
      </c>
      <c r="C1284" t="s">
        <v>2392</v>
      </c>
      <c r="D1284" t="s">
        <v>2393</v>
      </c>
      <c r="E1284" t="s">
        <v>267</v>
      </c>
      <c r="H1284" t="s">
        <v>65</v>
      </c>
    </row>
    <row r="1285" spans="1:8">
      <c r="A1285" t="s">
        <v>2394</v>
      </c>
      <c r="B1285" t="s">
        <v>2395</v>
      </c>
      <c r="C1285" t="s">
        <v>2396</v>
      </c>
      <c r="D1285" t="s">
        <v>288</v>
      </c>
      <c r="E1285" t="s">
        <v>267</v>
      </c>
      <c r="H1285" t="s">
        <v>65</v>
      </c>
    </row>
    <row r="1286" spans="1:8">
      <c r="A1286" t="s">
        <v>2403</v>
      </c>
      <c r="B1286" t="s">
        <v>1951</v>
      </c>
      <c r="C1286" t="s">
        <v>2404</v>
      </c>
      <c r="D1286" t="s">
        <v>1951</v>
      </c>
      <c r="E1286" t="s">
        <v>267</v>
      </c>
      <c r="H1286" t="s">
        <v>65</v>
      </c>
    </row>
    <row r="1287" spans="1:8">
      <c r="A1287" t="s">
        <v>952</v>
      </c>
      <c r="B1287" t="s">
        <v>2405</v>
      </c>
      <c r="C1287" t="s">
        <v>954</v>
      </c>
      <c r="D1287" t="s">
        <v>2406</v>
      </c>
      <c r="E1287" t="s">
        <v>267</v>
      </c>
      <c r="H1287" t="s">
        <v>65</v>
      </c>
    </row>
    <row r="1288" spans="1:8">
      <c r="A1288" t="s">
        <v>952</v>
      </c>
      <c r="B1288" t="s">
        <v>2407</v>
      </c>
      <c r="C1288" t="s">
        <v>954</v>
      </c>
      <c r="D1288" t="s">
        <v>307</v>
      </c>
      <c r="E1288" t="s">
        <v>267</v>
      </c>
      <c r="H1288" t="s">
        <v>65</v>
      </c>
    </row>
    <row r="1289" spans="1:8">
      <c r="A1289" t="s">
        <v>498</v>
      </c>
      <c r="B1289" t="s">
        <v>265</v>
      </c>
      <c r="C1289" t="s">
        <v>500</v>
      </c>
      <c r="D1289" t="s">
        <v>266</v>
      </c>
      <c r="E1289" t="s">
        <v>267</v>
      </c>
      <c r="H1289" t="s">
        <v>65</v>
      </c>
    </row>
    <row r="1290" spans="1:8">
      <c r="A1290" t="s">
        <v>350</v>
      </c>
      <c r="B1290" t="s">
        <v>2409</v>
      </c>
      <c r="C1290" t="s">
        <v>352</v>
      </c>
      <c r="D1290" t="s">
        <v>701</v>
      </c>
      <c r="E1290" t="s">
        <v>267</v>
      </c>
      <c r="H1290" t="s">
        <v>65</v>
      </c>
    </row>
    <row r="1291" spans="1:8">
      <c r="A1291" t="s">
        <v>353</v>
      </c>
      <c r="B1291" t="s">
        <v>2413</v>
      </c>
      <c r="C1291" t="s">
        <v>355</v>
      </c>
      <c r="D1291" t="s">
        <v>2414</v>
      </c>
      <c r="E1291" t="s">
        <v>267</v>
      </c>
      <c r="H1291" t="s">
        <v>65</v>
      </c>
    </row>
    <row r="1292" spans="1:8">
      <c r="A1292" t="s">
        <v>548</v>
      </c>
      <c r="B1292" t="s">
        <v>720</v>
      </c>
      <c r="C1292" t="s">
        <v>550</v>
      </c>
      <c r="D1292" t="s">
        <v>720</v>
      </c>
      <c r="E1292" t="s">
        <v>267</v>
      </c>
      <c r="H1292" t="s">
        <v>65</v>
      </c>
    </row>
    <row r="1293" spans="1:8">
      <c r="A1293" t="s">
        <v>1941</v>
      </c>
      <c r="B1293" t="s">
        <v>2415</v>
      </c>
      <c r="C1293" t="s">
        <v>1292</v>
      </c>
      <c r="D1293" t="s">
        <v>2416</v>
      </c>
      <c r="E1293" t="s">
        <v>267</v>
      </c>
      <c r="H1293" t="s">
        <v>65</v>
      </c>
    </row>
    <row r="1294" spans="1:8">
      <c r="A1294" t="s">
        <v>2448</v>
      </c>
      <c r="B1294" t="s">
        <v>2451</v>
      </c>
      <c r="C1294" t="s">
        <v>2450</v>
      </c>
      <c r="D1294" t="s">
        <v>2009</v>
      </c>
      <c r="E1294" t="s">
        <v>162</v>
      </c>
      <c r="H1294" t="s">
        <v>2419</v>
      </c>
    </row>
    <row r="1295" spans="1:8">
      <c r="A1295" t="s">
        <v>1302</v>
      </c>
      <c r="B1295" t="s">
        <v>605</v>
      </c>
      <c r="C1295" t="s">
        <v>1304</v>
      </c>
      <c r="D1295" t="s">
        <v>899</v>
      </c>
      <c r="E1295" t="s">
        <v>267</v>
      </c>
      <c r="H1295" t="s">
        <v>2419</v>
      </c>
    </row>
    <row r="1296" spans="1:8">
      <c r="A1296" t="s">
        <v>167</v>
      </c>
      <c r="B1296" t="s">
        <v>2420</v>
      </c>
      <c r="C1296" t="s">
        <v>169</v>
      </c>
      <c r="D1296" t="s">
        <v>273</v>
      </c>
      <c r="E1296" t="s">
        <v>267</v>
      </c>
      <c r="H1296" t="s">
        <v>2419</v>
      </c>
    </row>
    <row r="1297" spans="1:8">
      <c r="A1297" t="s">
        <v>409</v>
      </c>
      <c r="B1297" t="s">
        <v>2421</v>
      </c>
      <c r="C1297" t="s">
        <v>411</v>
      </c>
      <c r="D1297" t="s">
        <v>454</v>
      </c>
      <c r="E1297" t="s">
        <v>267</v>
      </c>
      <c r="H1297" t="s">
        <v>2419</v>
      </c>
    </row>
    <row r="1298" spans="1:8">
      <c r="A1298" t="s">
        <v>2422</v>
      </c>
      <c r="B1298" t="s">
        <v>2423</v>
      </c>
      <c r="C1298" t="s">
        <v>2424</v>
      </c>
      <c r="D1298" t="s">
        <v>2425</v>
      </c>
      <c r="E1298" t="s">
        <v>267</v>
      </c>
      <c r="H1298" t="s">
        <v>2419</v>
      </c>
    </row>
    <row r="1299" spans="1:8">
      <c r="A1299" t="s">
        <v>2426</v>
      </c>
      <c r="B1299" t="s">
        <v>2427</v>
      </c>
      <c r="C1299" t="s">
        <v>2428</v>
      </c>
      <c r="D1299" t="s">
        <v>2429</v>
      </c>
      <c r="E1299" t="s">
        <v>267</v>
      </c>
      <c r="H1299" t="s">
        <v>2419</v>
      </c>
    </row>
    <row r="1300" spans="1:8">
      <c r="A1300" t="s">
        <v>2430</v>
      </c>
      <c r="B1300" t="s">
        <v>828</v>
      </c>
      <c r="C1300" t="s">
        <v>2431</v>
      </c>
      <c r="D1300" t="s">
        <v>829</v>
      </c>
      <c r="E1300" t="s">
        <v>267</v>
      </c>
      <c r="H1300" t="s">
        <v>2419</v>
      </c>
    </row>
    <row r="1301" spans="1:8">
      <c r="A1301" t="s">
        <v>2432</v>
      </c>
      <c r="B1301" t="s">
        <v>2421</v>
      </c>
      <c r="C1301" t="s">
        <v>2433</v>
      </c>
      <c r="D1301" t="s">
        <v>454</v>
      </c>
      <c r="E1301" t="s">
        <v>267</v>
      </c>
      <c r="H1301" t="s">
        <v>2419</v>
      </c>
    </row>
    <row r="1302" spans="1:8">
      <c r="A1302" t="s">
        <v>1126</v>
      </c>
      <c r="B1302" t="s">
        <v>2049</v>
      </c>
      <c r="C1302" t="s">
        <v>1128</v>
      </c>
      <c r="D1302" t="s">
        <v>535</v>
      </c>
      <c r="E1302" t="s">
        <v>267</v>
      </c>
      <c r="H1302" t="s">
        <v>2419</v>
      </c>
    </row>
    <row r="1303" spans="1:8">
      <c r="A1303" t="s">
        <v>1651</v>
      </c>
      <c r="B1303" t="s">
        <v>1507</v>
      </c>
      <c r="C1303" t="s">
        <v>1653</v>
      </c>
      <c r="D1303" t="s">
        <v>1509</v>
      </c>
      <c r="E1303" t="s">
        <v>267</v>
      </c>
      <c r="H1303" t="s">
        <v>2419</v>
      </c>
    </row>
    <row r="1304" spans="1:8">
      <c r="A1304" t="s">
        <v>2028</v>
      </c>
      <c r="B1304" t="s">
        <v>2434</v>
      </c>
      <c r="C1304" t="s">
        <v>2030</v>
      </c>
      <c r="D1304" t="s">
        <v>1881</v>
      </c>
      <c r="E1304" t="s">
        <v>267</v>
      </c>
      <c r="H1304" t="s">
        <v>2419</v>
      </c>
    </row>
    <row r="1305" spans="1:8">
      <c r="A1305" t="s">
        <v>2435</v>
      </c>
      <c r="B1305" t="s">
        <v>2436</v>
      </c>
      <c r="C1305" t="s">
        <v>2437</v>
      </c>
      <c r="D1305" t="s">
        <v>2438</v>
      </c>
      <c r="E1305" t="s">
        <v>267</v>
      </c>
      <c r="H1305" t="s">
        <v>2419</v>
      </c>
    </row>
    <row r="1306" spans="1:8">
      <c r="A1306" t="s">
        <v>2439</v>
      </c>
      <c r="B1306" t="s">
        <v>2440</v>
      </c>
      <c r="C1306" t="s">
        <v>2441</v>
      </c>
      <c r="D1306" t="s">
        <v>2442</v>
      </c>
      <c r="E1306" t="s">
        <v>267</v>
      </c>
      <c r="H1306" t="s">
        <v>2419</v>
      </c>
    </row>
    <row r="1307" spans="1:8">
      <c r="A1307" t="s">
        <v>2443</v>
      </c>
      <c r="B1307" t="s">
        <v>2444</v>
      </c>
      <c r="C1307" t="s">
        <v>2445</v>
      </c>
      <c r="D1307" t="s">
        <v>2446</v>
      </c>
      <c r="E1307" t="s">
        <v>267</v>
      </c>
      <c r="H1307" t="s">
        <v>2419</v>
      </c>
    </row>
    <row r="1308" spans="1:8">
      <c r="A1308" t="s">
        <v>1760</v>
      </c>
      <c r="B1308" t="s">
        <v>2447</v>
      </c>
      <c r="C1308" t="s">
        <v>1762</v>
      </c>
      <c r="D1308" t="s">
        <v>2389</v>
      </c>
      <c r="E1308" t="s">
        <v>267</v>
      </c>
      <c r="H1308" t="s">
        <v>2419</v>
      </c>
    </row>
    <row r="1309" spans="1:8">
      <c r="A1309" t="s">
        <v>2448</v>
      </c>
      <c r="B1309" t="s">
        <v>2449</v>
      </c>
      <c r="C1309" t="s">
        <v>2450</v>
      </c>
      <c r="D1309" t="s">
        <v>2309</v>
      </c>
      <c r="E1309" t="s">
        <v>267</v>
      </c>
      <c r="H1309" t="s">
        <v>2419</v>
      </c>
    </row>
    <row r="1310" spans="1:8">
      <c r="A1310" t="s">
        <v>2448</v>
      </c>
      <c r="B1310" t="s">
        <v>2452</v>
      </c>
      <c r="C1310" t="s">
        <v>2450</v>
      </c>
      <c r="D1310" t="s">
        <v>2453</v>
      </c>
      <c r="E1310" t="s">
        <v>267</v>
      </c>
      <c r="H1310" t="s">
        <v>2419</v>
      </c>
    </row>
    <row r="1311" spans="1:8">
      <c r="A1311" t="s">
        <v>2305</v>
      </c>
      <c r="B1311" t="s">
        <v>2306</v>
      </c>
      <c r="C1311" t="s">
        <v>2307</v>
      </c>
      <c r="D1311" t="s">
        <v>647</v>
      </c>
      <c r="E1311" t="s">
        <v>267</v>
      </c>
      <c r="H1311" t="s">
        <v>2419</v>
      </c>
    </row>
    <row r="1312" spans="1:8">
      <c r="A1312" t="s">
        <v>437</v>
      </c>
      <c r="B1312" t="s">
        <v>1169</v>
      </c>
      <c r="C1312" t="s">
        <v>439</v>
      </c>
      <c r="D1312" t="s">
        <v>493</v>
      </c>
      <c r="E1312" t="s">
        <v>267</v>
      </c>
      <c r="H1312" t="s">
        <v>2419</v>
      </c>
    </row>
    <row r="1313" spans="1:8">
      <c r="A1313" t="s">
        <v>2454</v>
      </c>
      <c r="B1313" t="s">
        <v>2455</v>
      </c>
      <c r="C1313" t="s">
        <v>2456</v>
      </c>
      <c r="D1313" t="s">
        <v>174</v>
      </c>
      <c r="E1313" t="s">
        <v>267</v>
      </c>
      <c r="H1313" t="s">
        <v>2419</v>
      </c>
    </row>
    <row r="1314" spans="1:8">
      <c r="A1314" t="s">
        <v>1409</v>
      </c>
      <c r="B1314" t="s">
        <v>1410</v>
      </c>
      <c r="C1314" t="s">
        <v>201</v>
      </c>
      <c r="D1314" t="s">
        <v>1411</v>
      </c>
      <c r="E1314" t="s">
        <v>267</v>
      </c>
      <c r="H1314" t="s">
        <v>2419</v>
      </c>
    </row>
    <row r="1315" spans="1:8">
      <c r="A1315" t="s">
        <v>2457</v>
      </c>
      <c r="B1315" t="s">
        <v>2458</v>
      </c>
      <c r="C1315" t="s">
        <v>2459</v>
      </c>
      <c r="D1315" t="s">
        <v>2460</v>
      </c>
      <c r="E1315" t="s">
        <v>267</v>
      </c>
      <c r="H1315" t="s">
        <v>2419</v>
      </c>
    </row>
    <row r="1316" spans="1:8">
      <c r="A1316" t="s">
        <v>2461</v>
      </c>
      <c r="B1316" t="s">
        <v>2462</v>
      </c>
      <c r="C1316" t="s">
        <v>2463</v>
      </c>
      <c r="D1316" t="s">
        <v>1677</v>
      </c>
      <c r="E1316" t="s">
        <v>267</v>
      </c>
      <c r="H1316" t="s">
        <v>2419</v>
      </c>
    </row>
    <row r="1317" spans="1:8">
      <c r="A1317" t="s">
        <v>207</v>
      </c>
      <c r="B1317" t="s">
        <v>1985</v>
      </c>
      <c r="C1317" t="s">
        <v>209</v>
      </c>
      <c r="D1317" t="s">
        <v>1986</v>
      </c>
      <c r="E1317" t="s">
        <v>267</v>
      </c>
      <c r="H1317" t="s">
        <v>2419</v>
      </c>
    </row>
    <row r="1318" spans="1:8">
      <c r="A1318" t="s">
        <v>1184</v>
      </c>
      <c r="B1318" t="s">
        <v>2464</v>
      </c>
      <c r="C1318" t="s">
        <v>1185</v>
      </c>
      <c r="D1318" t="s">
        <v>1522</v>
      </c>
      <c r="E1318" t="s">
        <v>267</v>
      </c>
      <c r="H1318" t="s">
        <v>2419</v>
      </c>
    </row>
    <row r="1319" spans="1:8">
      <c r="A1319" t="s">
        <v>1186</v>
      </c>
      <c r="B1319" t="s">
        <v>2465</v>
      </c>
      <c r="C1319" t="s">
        <v>1188</v>
      </c>
      <c r="D1319" t="s">
        <v>2466</v>
      </c>
      <c r="E1319" t="s">
        <v>267</v>
      </c>
      <c r="H1319" t="s">
        <v>2419</v>
      </c>
    </row>
    <row r="1320" spans="1:8">
      <c r="A1320" t="s">
        <v>2467</v>
      </c>
      <c r="B1320" t="s">
        <v>2468</v>
      </c>
      <c r="C1320" t="s">
        <v>2469</v>
      </c>
      <c r="D1320" t="s">
        <v>2470</v>
      </c>
      <c r="E1320" t="s">
        <v>267</v>
      </c>
      <c r="H1320" t="s">
        <v>2419</v>
      </c>
    </row>
    <row r="1321" spans="1:8">
      <c r="A1321" t="s">
        <v>445</v>
      </c>
      <c r="B1321" t="s">
        <v>2471</v>
      </c>
      <c r="C1321" t="s">
        <v>447</v>
      </c>
      <c r="D1321" t="s">
        <v>1413</v>
      </c>
      <c r="E1321" t="s">
        <v>267</v>
      </c>
      <c r="H1321" t="s">
        <v>2419</v>
      </c>
    </row>
    <row r="1322" spans="1:8">
      <c r="A1322" t="s">
        <v>2335</v>
      </c>
      <c r="B1322" t="s">
        <v>2220</v>
      </c>
      <c r="C1322" t="s">
        <v>2336</v>
      </c>
      <c r="D1322" t="s">
        <v>570</v>
      </c>
      <c r="E1322" t="s">
        <v>267</v>
      </c>
      <c r="H1322" t="s">
        <v>2419</v>
      </c>
    </row>
    <row r="1323" spans="1:8">
      <c r="A1323" t="s">
        <v>2472</v>
      </c>
      <c r="B1323" t="s">
        <v>2473</v>
      </c>
      <c r="C1323" t="s">
        <v>2474</v>
      </c>
      <c r="D1323" t="s">
        <v>273</v>
      </c>
      <c r="E1323" t="s">
        <v>267</v>
      </c>
      <c r="H1323" t="s">
        <v>2419</v>
      </c>
    </row>
    <row r="1324" spans="1:8">
      <c r="A1324" t="s">
        <v>2475</v>
      </c>
      <c r="B1324" t="s">
        <v>2476</v>
      </c>
      <c r="C1324" t="s">
        <v>2477</v>
      </c>
      <c r="D1324" t="s">
        <v>1571</v>
      </c>
      <c r="E1324" t="s">
        <v>267</v>
      </c>
      <c r="H1324" t="s">
        <v>2419</v>
      </c>
    </row>
    <row r="1325" spans="1:8">
      <c r="A1325" t="s">
        <v>814</v>
      </c>
      <c r="B1325" t="s">
        <v>2478</v>
      </c>
      <c r="C1325" t="s">
        <v>816</v>
      </c>
      <c r="D1325" t="s">
        <v>1017</v>
      </c>
      <c r="E1325" t="s">
        <v>267</v>
      </c>
      <c r="H1325" t="s">
        <v>2419</v>
      </c>
    </row>
    <row r="1326" spans="1:8">
      <c r="A1326" t="s">
        <v>2479</v>
      </c>
      <c r="B1326" t="s">
        <v>2480</v>
      </c>
      <c r="C1326" t="s">
        <v>2481</v>
      </c>
      <c r="D1326" t="s">
        <v>2482</v>
      </c>
      <c r="E1326" t="s">
        <v>267</v>
      </c>
      <c r="H1326" t="s">
        <v>2419</v>
      </c>
    </row>
    <row r="1327" spans="1:8">
      <c r="A1327" t="s">
        <v>536</v>
      </c>
      <c r="B1327" t="s">
        <v>2483</v>
      </c>
      <c r="C1327" t="s">
        <v>537</v>
      </c>
      <c r="D1327" t="s">
        <v>1571</v>
      </c>
      <c r="E1327" t="s">
        <v>267</v>
      </c>
      <c r="H1327" t="s">
        <v>2419</v>
      </c>
    </row>
    <row r="1328" spans="1:8">
      <c r="A1328" t="s">
        <v>1455</v>
      </c>
      <c r="B1328" t="s">
        <v>1456</v>
      </c>
      <c r="C1328" t="s">
        <v>2484</v>
      </c>
      <c r="D1328" t="s">
        <v>743</v>
      </c>
      <c r="E1328" t="s">
        <v>267</v>
      </c>
      <c r="H1328" t="s">
        <v>2419</v>
      </c>
    </row>
    <row r="1329" spans="1:8">
      <c r="A1329" t="s">
        <v>838</v>
      </c>
      <c r="B1329" t="s">
        <v>828</v>
      </c>
      <c r="C1329" t="s">
        <v>840</v>
      </c>
      <c r="D1329" t="s">
        <v>829</v>
      </c>
      <c r="E1329" t="s">
        <v>267</v>
      </c>
      <c r="H1329" t="s">
        <v>2419</v>
      </c>
    </row>
    <row r="1330" spans="1:8">
      <c r="A1330" t="s">
        <v>2485</v>
      </c>
      <c r="B1330" t="s">
        <v>655</v>
      </c>
      <c r="C1330" t="s">
        <v>2486</v>
      </c>
      <c r="D1330" t="s">
        <v>655</v>
      </c>
      <c r="E1330" t="s">
        <v>267</v>
      </c>
      <c r="H1330" t="s">
        <v>2419</v>
      </c>
    </row>
    <row r="1331" spans="1:8">
      <c r="A1331" t="s">
        <v>1074</v>
      </c>
      <c r="B1331" t="s">
        <v>2487</v>
      </c>
      <c r="C1331" t="s">
        <v>1076</v>
      </c>
      <c r="D1331" t="s">
        <v>1200</v>
      </c>
      <c r="E1331" t="s">
        <v>267</v>
      </c>
      <c r="H1331" t="s">
        <v>2419</v>
      </c>
    </row>
    <row r="1332" spans="1:8">
      <c r="A1332" t="s">
        <v>233</v>
      </c>
      <c r="B1332" t="s">
        <v>2488</v>
      </c>
      <c r="C1332" t="s">
        <v>235</v>
      </c>
      <c r="D1332" t="s">
        <v>2489</v>
      </c>
      <c r="E1332" t="s">
        <v>267</v>
      </c>
      <c r="H1332" t="s">
        <v>2419</v>
      </c>
    </row>
    <row r="1333" spans="1:8">
      <c r="A1333" t="s">
        <v>2490</v>
      </c>
      <c r="B1333" t="s">
        <v>2491</v>
      </c>
      <c r="C1333" t="s">
        <v>2492</v>
      </c>
      <c r="D1333" t="s">
        <v>604</v>
      </c>
      <c r="E1333" t="s">
        <v>267</v>
      </c>
      <c r="H1333" t="s">
        <v>2419</v>
      </c>
    </row>
    <row r="1334" spans="1:8">
      <c r="A1334" t="s">
        <v>2493</v>
      </c>
      <c r="B1334" t="s">
        <v>2494</v>
      </c>
      <c r="C1334" t="s">
        <v>2495</v>
      </c>
      <c r="D1334" t="s">
        <v>2496</v>
      </c>
      <c r="E1334" t="s">
        <v>267</v>
      </c>
      <c r="H1334" t="s">
        <v>2419</v>
      </c>
    </row>
    <row r="1335" spans="1:8">
      <c r="A1335" t="s">
        <v>2497</v>
      </c>
      <c r="B1335" t="s">
        <v>2498</v>
      </c>
      <c r="C1335" t="s">
        <v>872</v>
      </c>
      <c r="D1335" t="s">
        <v>2499</v>
      </c>
      <c r="E1335" t="s">
        <v>267</v>
      </c>
      <c r="H1335" t="s">
        <v>2419</v>
      </c>
    </row>
    <row r="1336" spans="1:8">
      <c r="A1336" t="s">
        <v>1006</v>
      </c>
      <c r="B1336" t="s">
        <v>2500</v>
      </c>
      <c r="C1336" t="s">
        <v>1007</v>
      </c>
      <c r="D1336" t="s">
        <v>507</v>
      </c>
      <c r="E1336" t="s">
        <v>267</v>
      </c>
      <c r="H1336" t="s">
        <v>2419</v>
      </c>
    </row>
    <row r="1337" spans="1:8">
      <c r="A1337" t="s">
        <v>2501</v>
      </c>
      <c r="B1337" t="s">
        <v>1697</v>
      </c>
      <c r="C1337" t="s">
        <v>2502</v>
      </c>
      <c r="D1337" t="s">
        <v>1307</v>
      </c>
      <c r="E1337" t="s">
        <v>267</v>
      </c>
      <c r="H1337" t="s">
        <v>2419</v>
      </c>
    </row>
    <row r="1338" spans="1:8">
      <c r="A1338" t="s">
        <v>2503</v>
      </c>
      <c r="B1338" t="s">
        <v>2504</v>
      </c>
      <c r="C1338" t="s">
        <v>2505</v>
      </c>
      <c r="D1338" t="s">
        <v>2506</v>
      </c>
      <c r="E1338" t="s">
        <v>267</v>
      </c>
      <c r="H1338" t="s">
        <v>2419</v>
      </c>
    </row>
    <row r="1339" spans="1:8">
      <c r="A1339" t="s">
        <v>2507</v>
      </c>
      <c r="B1339" t="s">
        <v>2508</v>
      </c>
      <c r="C1339" t="s">
        <v>2509</v>
      </c>
      <c r="D1339" t="s">
        <v>746</v>
      </c>
      <c r="E1339" t="s">
        <v>267</v>
      </c>
      <c r="H1339" t="s">
        <v>2419</v>
      </c>
    </row>
    <row r="1340" spans="1:8">
      <c r="A1340" t="s">
        <v>2510</v>
      </c>
      <c r="B1340" t="s">
        <v>1209</v>
      </c>
      <c r="C1340" t="s">
        <v>2511</v>
      </c>
      <c r="D1340" t="s">
        <v>1209</v>
      </c>
      <c r="E1340" t="s">
        <v>267</v>
      </c>
      <c r="H1340" t="s">
        <v>2419</v>
      </c>
    </row>
    <row r="1341" spans="1:8">
      <c r="A1341" t="s">
        <v>2512</v>
      </c>
      <c r="B1341" t="s">
        <v>2513</v>
      </c>
      <c r="C1341" t="s">
        <v>2514</v>
      </c>
      <c r="D1341" t="s">
        <v>2515</v>
      </c>
      <c r="E1341" t="s">
        <v>267</v>
      </c>
      <c r="H1341" t="s">
        <v>2419</v>
      </c>
    </row>
    <row r="1342" spans="1:8">
      <c r="A1342" t="s">
        <v>2512</v>
      </c>
      <c r="B1342" t="s">
        <v>2516</v>
      </c>
      <c r="C1342" t="s">
        <v>2514</v>
      </c>
      <c r="D1342" t="s">
        <v>2517</v>
      </c>
      <c r="E1342" t="s">
        <v>267</v>
      </c>
      <c r="H1342" t="s">
        <v>2419</v>
      </c>
    </row>
    <row r="1343" spans="1:8">
      <c r="A1343" t="s">
        <v>1019</v>
      </c>
      <c r="B1343" t="s">
        <v>2518</v>
      </c>
      <c r="C1343" t="s">
        <v>1021</v>
      </c>
      <c r="D1343" t="s">
        <v>284</v>
      </c>
      <c r="E1343" t="s">
        <v>267</v>
      </c>
      <c r="H1343" t="s">
        <v>2419</v>
      </c>
    </row>
    <row r="1344" spans="1:8">
      <c r="A1344" t="s">
        <v>1918</v>
      </c>
      <c r="B1344" t="s">
        <v>2519</v>
      </c>
      <c r="C1344" t="s">
        <v>1920</v>
      </c>
      <c r="D1344" t="s">
        <v>1384</v>
      </c>
      <c r="E1344" t="s">
        <v>267</v>
      </c>
      <c r="H1344" t="s">
        <v>2419</v>
      </c>
    </row>
    <row r="1345" spans="1:8">
      <c r="A1345" t="s">
        <v>2520</v>
      </c>
      <c r="B1345" t="s">
        <v>2005</v>
      </c>
      <c r="C1345" t="s">
        <v>2521</v>
      </c>
      <c r="D1345" t="s">
        <v>2005</v>
      </c>
      <c r="E1345" t="s">
        <v>267</v>
      </c>
      <c r="H1345" t="s">
        <v>2419</v>
      </c>
    </row>
    <row r="1346" spans="1:8">
      <c r="A1346" t="s">
        <v>2522</v>
      </c>
      <c r="B1346" t="s">
        <v>2523</v>
      </c>
      <c r="C1346" t="s">
        <v>2524</v>
      </c>
      <c r="D1346" t="s">
        <v>2525</v>
      </c>
      <c r="E1346" t="s">
        <v>267</v>
      </c>
      <c r="H1346" t="s">
        <v>2419</v>
      </c>
    </row>
    <row r="1347" spans="1:8">
      <c r="A1347" t="s">
        <v>2526</v>
      </c>
      <c r="B1347" t="s">
        <v>2527</v>
      </c>
      <c r="C1347" t="s">
        <v>2528</v>
      </c>
      <c r="D1347" t="s">
        <v>899</v>
      </c>
      <c r="E1347" t="s">
        <v>267</v>
      </c>
      <c r="H1347" t="s">
        <v>2419</v>
      </c>
    </row>
    <row r="1348" spans="1:8">
      <c r="A1348" t="s">
        <v>378</v>
      </c>
      <c r="B1348" t="s">
        <v>2529</v>
      </c>
      <c r="C1348" t="s">
        <v>379</v>
      </c>
      <c r="D1348" t="s">
        <v>2530</v>
      </c>
      <c r="E1348" t="s">
        <v>267</v>
      </c>
      <c r="H1348" t="s">
        <v>2419</v>
      </c>
    </row>
    <row r="1349" spans="1:8">
      <c r="A1349" t="s">
        <v>2400</v>
      </c>
      <c r="B1349" t="s">
        <v>2531</v>
      </c>
      <c r="C1349" t="s">
        <v>547</v>
      </c>
      <c r="D1349" t="s">
        <v>174</v>
      </c>
      <c r="E1349" t="s">
        <v>267</v>
      </c>
      <c r="H1349" t="s">
        <v>2419</v>
      </c>
    </row>
    <row r="1350" spans="1:8">
      <c r="A1350" t="s">
        <v>498</v>
      </c>
      <c r="B1350" t="s">
        <v>736</v>
      </c>
      <c r="C1350" t="s">
        <v>500</v>
      </c>
      <c r="D1350" t="s">
        <v>2145</v>
      </c>
      <c r="E1350" t="s">
        <v>267</v>
      </c>
      <c r="H1350" t="s">
        <v>2419</v>
      </c>
    </row>
    <row r="1351" spans="1:8">
      <c r="A1351" t="s">
        <v>1280</v>
      </c>
      <c r="B1351" t="s">
        <v>2532</v>
      </c>
      <c r="C1351" t="s">
        <v>1282</v>
      </c>
      <c r="D1351" t="s">
        <v>2533</v>
      </c>
      <c r="E1351" t="s">
        <v>267</v>
      </c>
      <c r="H1351" t="s">
        <v>2419</v>
      </c>
    </row>
    <row r="1352" spans="1:8">
      <c r="A1352" t="s">
        <v>2534</v>
      </c>
      <c r="B1352" t="s">
        <v>2535</v>
      </c>
      <c r="C1352" t="s">
        <v>2536</v>
      </c>
      <c r="D1352" t="s">
        <v>1335</v>
      </c>
      <c r="E1352" t="s">
        <v>267</v>
      </c>
      <c r="H1352" t="s">
        <v>2419</v>
      </c>
    </row>
    <row r="1353" spans="1:8">
      <c r="A1353" t="s">
        <v>2660</v>
      </c>
      <c r="B1353" t="s">
        <v>2661</v>
      </c>
      <c r="C1353" t="s">
        <v>2662</v>
      </c>
      <c r="E1353" t="s">
        <v>162</v>
      </c>
      <c r="H1353" t="s">
        <v>2659</v>
      </c>
    </row>
    <row r="1354" spans="1:8">
      <c r="A1354" t="s">
        <v>1950</v>
      </c>
      <c r="B1354" t="s">
        <v>2663</v>
      </c>
      <c r="C1354" t="s">
        <v>1952</v>
      </c>
      <c r="D1354" t="s">
        <v>957</v>
      </c>
      <c r="E1354" t="s">
        <v>162</v>
      </c>
      <c r="H1354" t="s">
        <v>2659</v>
      </c>
    </row>
    <row r="1355" spans="1:8">
      <c r="A1355" t="s">
        <v>106</v>
      </c>
      <c r="B1355" t="s">
        <v>2811</v>
      </c>
      <c r="C1355" t="s">
        <v>898</v>
      </c>
      <c r="D1355" t="s">
        <v>2812</v>
      </c>
      <c r="E1355" t="s">
        <v>162</v>
      </c>
      <c r="H1355" t="s">
        <v>106</v>
      </c>
    </row>
    <row r="1356" spans="1:8">
      <c r="A1356" t="s">
        <v>1270</v>
      </c>
      <c r="B1356" t="s">
        <v>2813</v>
      </c>
      <c r="C1356" t="s">
        <v>1271</v>
      </c>
      <c r="D1356" t="s">
        <v>1387</v>
      </c>
      <c r="E1356" t="s">
        <v>162</v>
      </c>
      <c r="H1356" t="s">
        <v>106</v>
      </c>
    </row>
    <row r="1357" spans="1:8">
      <c r="A1357" t="s">
        <v>2651</v>
      </c>
      <c r="B1357" t="s">
        <v>2652</v>
      </c>
      <c r="C1357" t="s">
        <v>1818</v>
      </c>
      <c r="D1357" t="s">
        <v>2653</v>
      </c>
      <c r="E1357" t="s">
        <v>162</v>
      </c>
      <c r="H1357" t="s">
        <v>2650</v>
      </c>
    </row>
    <row r="1358" spans="1:8">
      <c r="A1358" t="s">
        <v>2604</v>
      </c>
      <c r="B1358" t="s">
        <v>2655</v>
      </c>
      <c r="C1358" t="s">
        <v>2606</v>
      </c>
      <c r="D1358" t="s">
        <v>416</v>
      </c>
      <c r="E1358" t="s">
        <v>162</v>
      </c>
      <c r="H1358" t="s">
        <v>2650</v>
      </c>
    </row>
    <row r="1359" spans="1:8">
      <c r="A1359" t="s">
        <v>296</v>
      </c>
      <c r="B1359" t="s">
        <v>2654</v>
      </c>
      <c r="C1359" t="s">
        <v>298</v>
      </c>
      <c r="D1359" t="s">
        <v>624</v>
      </c>
      <c r="E1359" t="s">
        <v>267</v>
      </c>
      <c r="H1359" t="s">
        <v>2650</v>
      </c>
    </row>
    <row r="1360" spans="1:8">
      <c r="A1360" t="s">
        <v>2604</v>
      </c>
      <c r="B1360" t="s">
        <v>2605</v>
      </c>
      <c r="C1360" t="s">
        <v>2606</v>
      </c>
      <c r="D1360" t="s">
        <v>679</v>
      </c>
      <c r="E1360" t="s">
        <v>267</v>
      </c>
      <c r="H1360" t="s">
        <v>2650</v>
      </c>
    </row>
    <row r="1361" spans="1:8">
      <c r="A1361" t="s">
        <v>1634</v>
      </c>
      <c r="B1361" t="s">
        <v>2476</v>
      </c>
      <c r="C1361" t="s">
        <v>1636</v>
      </c>
      <c r="D1361" t="s">
        <v>2819</v>
      </c>
      <c r="E1361" t="s">
        <v>267</v>
      </c>
      <c r="H1361" t="s">
        <v>107</v>
      </c>
    </row>
    <row r="1362" spans="1:8">
      <c r="A1362" t="s">
        <v>2820</v>
      </c>
      <c r="B1362" t="s">
        <v>2821</v>
      </c>
      <c r="C1362" t="s">
        <v>2822</v>
      </c>
      <c r="D1362" t="s">
        <v>1453</v>
      </c>
      <c r="E1362" t="s">
        <v>267</v>
      </c>
      <c r="H1362" t="s">
        <v>107</v>
      </c>
    </row>
    <row r="1363" spans="1:8">
      <c r="A1363" t="s">
        <v>97</v>
      </c>
      <c r="B1363" t="s">
        <v>3155</v>
      </c>
      <c r="C1363" t="s">
        <v>2985</v>
      </c>
      <c r="D1363" t="s">
        <v>1780</v>
      </c>
      <c r="E1363" t="s">
        <v>162</v>
      </c>
      <c r="H1363" t="s">
        <v>97</v>
      </c>
    </row>
    <row r="1364" spans="1:8">
      <c r="A1364" t="s">
        <v>409</v>
      </c>
      <c r="B1364" t="s">
        <v>3156</v>
      </c>
      <c r="C1364" t="s">
        <v>411</v>
      </c>
      <c r="D1364" t="s">
        <v>3157</v>
      </c>
      <c r="E1364" t="s">
        <v>162</v>
      </c>
      <c r="H1364" t="s">
        <v>97</v>
      </c>
    </row>
    <row r="1365" spans="1:8">
      <c r="A1365" t="s">
        <v>1194</v>
      </c>
      <c r="B1365" t="s">
        <v>1454</v>
      </c>
      <c r="C1365" t="s">
        <v>1196</v>
      </c>
      <c r="D1365" t="s">
        <v>647</v>
      </c>
      <c r="E1365" t="s">
        <v>267</v>
      </c>
      <c r="H1365" t="s">
        <v>97</v>
      </c>
    </row>
    <row r="1366" spans="1:8">
      <c r="A1366" t="s">
        <v>1941</v>
      </c>
      <c r="B1366" t="s">
        <v>2415</v>
      </c>
      <c r="C1366" t="s">
        <v>1292</v>
      </c>
      <c r="D1366" t="s">
        <v>2416</v>
      </c>
      <c r="E1366" t="s">
        <v>267</v>
      </c>
      <c r="H1366" t="s">
        <v>97</v>
      </c>
    </row>
    <row r="1367" spans="1:8">
      <c r="A1367" t="s">
        <v>289</v>
      </c>
      <c r="B1367" t="s">
        <v>1743</v>
      </c>
      <c r="C1367" t="s">
        <v>291</v>
      </c>
      <c r="D1367" t="s">
        <v>1744</v>
      </c>
      <c r="E1367" t="s">
        <v>162</v>
      </c>
      <c r="H1367" t="s">
        <v>1742</v>
      </c>
    </row>
    <row r="1368" spans="1:8">
      <c r="A1368" t="s">
        <v>1745</v>
      </c>
      <c r="B1368" t="s">
        <v>1746</v>
      </c>
      <c r="C1368" t="s">
        <v>1747</v>
      </c>
      <c r="D1368" t="s">
        <v>1748</v>
      </c>
      <c r="E1368" t="s">
        <v>162</v>
      </c>
      <c r="H1368" t="s">
        <v>1742</v>
      </c>
    </row>
    <row r="1369" spans="1:8">
      <c r="A1369" t="s">
        <v>1742</v>
      </c>
      <c r="B1369" t="s">
        <v>1629</v>
      </c>
      <c r="C1369" t="s">
        <v>654</v>
      </c>
      <c r="D1369" t="s">
        <v>1631</v>
      </c>
      <c r="E1369" t="s">
        <v>162</v>
      </c>
      <c r="H1369" t="s">
        <v>1742</v>
      </c>
    </row>
    <row r="1370" spans="1:8">
      <c r="A1370" t="s">
        <v>1749</v>
      </c>
      <c r="B1370" t="s">
        <v>1546</v>
      </c>
      <c r="C1370" t="s">
        <v>1750</v>
      </c>
      <c r="D1370" t="s">
        <v>604</v>
      </c>
      <c r="E1370" t="s">
        <v>162</v>
      </c>
      <c r="H1370" t="s">
        <v>1742</v>
      </c>
    </row>
    <row r="1371" spans="1:8">
      <c r="A1371" t="s">
        <v>1751</v>
      </c>
      <c r="B1371" t="s">
        <v>1752</v>
      </c>
      <c r="C1371" t="s">
        <v>1753</v>
      </c>
      <c r="D1371" t="s">
        <v>957</v>
      </c>
      <c r="E1371" t="s">
        <v>162</v>
      </c>
      <c r="H1371" t="s">
        <v>1742</v>
      </c>
    </row>
  </sheetData>
  <sortState ref="A2:M1363">
    <sortCondition descending="1" ref="E2:E1363"/>
    <sortCondition ref="C2:C1363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申込１</vt:lpstr>
      <vt:lpstr>エントリー集計データ</vt:lpstr>
      <vt:lpstr>過去の登録者名簿コピー＆貼り付け</vt:lpstr>
      <vt:lpstr>'過去の登録者名簿コピー＆貼り付け'!_R4_1</vt:lpstr>
      <vt:lpstr>'過去の登録者名簿コピー＆貼り付け'!_R4_2</vt:lpstr>
      <vt:lpstr>申込１!Print_Area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吉岡亨二</cp:lastModifiedBy>
  <cp:lastPrinted>2023-04-30T14:31:39Z</cp:lastPrinted>
  <dcterms:created xsi:type="dcterms:W3CDTF">2015-09-06T16:03:40Z</dcterms:created>
  <dcterms:modified xsi:type="dcterms:W3CDTF">2023-05-01T01:58:44Z</dcterms:modified>
</cp:coreProperties>
</file>